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9585" yWindow="-15" windowWidth="9570" windowHeight="11640"/>
  </bookViews>
  <sheets>
    <sheet name="ktd_mfd" sheetId="2" r:id="rId1"/>
  </sheets>
  <definedNames>
    <definedName name="_xlnm.Print_Area" localSheetId="0">ktd_mfd!$A$1:$O$117</definedName>
  </definedNames>
  <calcPr calcId="145621"/>
</workbook>
</file>

<file path=xl/calcChain.xml><?xml version="1.0" encoding="utf-8"?>
<calcChain xmlns="http://schemas.openxmlformats.org/spreadsheetml/2006/main">
  <c r="A31" i="2" l="1"/>
  <c r="B32" i="2"/>
  <c r="C32" i="2"/>
  <c r="D32" i="2"/>
  <c r="E32" i="2"/>
  <c r="F32" i="2"/>
  <c r="G32" i="2"/>
  <c r="H32" i="2"/>
  <c r="I32" i="2"/>
  <c r="J32" i="2"/>
  <c r="K32" i="2"/>
  <c r="L32" i="2"/>
  <c r="M32" i="2"/>
  <c r="N32" i="2"/>
  <c r="B33" i="2"/>
  <c r="C33" i="2"/>
  <c r="D33" i="2"/>
  <c r="E33" i="2"/>
  <c r="F33" i="2"/>
  <c r="G33" i="2"/>
  <c r="H33" i="2"/>
  <c r="I33" i="2"/>
  <c r="J33" i="2"/>
  <c r="K33" i="2"/>
  <c r="L33" i="2"/>
  <c r="M33" i="2"/>
  <c r="N33" i="2"/>
  <c r="B34" i="2"/>
  <c r="C34" i="2"/>
  <c r="D34" i="2"/>
  <c r="E34" i="2"/>
  <c r="F34" i="2"/>
  <c r="G34" i="2"/>
  <c r="H34" i="2"/>
  <c r="I34" i="2"/>
  <c r="J34" i="2"/>
  <c r="K34" i="2"/>
  <c r="L34" i="2"/>
  <c r="M34" i="2"/>
  <c r="N34" i="2"/>
  <c r="B35" i="2"/>
  <c r="C35" i="2"/>
  <c r="D35" i="2"/>
  <c r="E35" i="2"/>
  <c r="F35" i="2"/>
  <c r="G35" i="2"/>
  <c r="H35" i="2"/>
  <c r="I35" i="2"/>
  <c r="J35" i="2"/>
  <c r="K35" i="2"/>
  <c r="L35" i="2"/>
  <c r="M35" i="2"/>
  <c r="N35" i="2"/>
  <c r="B36" i="2"/>
  <c r="C36" i="2"/>
  <c r="D36" i="2"/>
  <c r="E36" i="2"/>
  <c r="F36" i="2"/>
  <c r="G36" i="2"/>
  <c r="H36" i="2"/>
  <c r="I36" i="2"/>
  <c r="J36" i="2"/>
  <c r="K36" i="2"/>
  <c r="L36" i="2"/>
  <c r="M36" i="2"/>
  <c r="N36" i="2"/>
  <c r="B37" i="2"/>
  <c r="C37" i="2"/>
  <c r="D37" i="2"/>
  <c r="E37" i="2"/>
  <c r="F37" i="2"/>
  <c r="G37" i="2"/>
  <c r="H37" i="2"/>
  <c r="I37" i="2"/>
  <c r="J37" i="2"/>
  <c r="K37" i="2"/>
  <c r="L37" i="2"/>
  <c r="M37" i="2"/>
  <c r="N37" i="2"/>
  <c r="B38" i="2"/>
  <c r="C38" i="2"/>
  <c r="D38" i="2"/>
  <c r="E38" i="2"/>
  <c r="F38" i="2"/>
  <c r="G38" i="2"/>
  <c r="H38" i="2"/>
  <c r="I38" i="2"/>
  <c r="J38" i="2"/>
  <c r="K38" i="2"/>
  <c r="L38" i="2"/>
  <c r="M38" i="2"/>
  <c r="N38" i="2"/>
  <c r="B40" i="2"/>
  <c r="C40" i="2"/>
  <c r="D40" i="2"/>
  <c r="E40" i="2"/>
  <c r="F40" i="2"/>
  <c r="G40" i="2"/>
  <c r="H40" i="2"/>
  <c r="I40" i="2"/>
  <c r="J40" i="2"/>
  <c r="K40" i="2"/>
  <c r="L40" i="2"/>
  <c r="M40" i="2"/>
  <c r="N40" i="2"/>
  <c r="B41" i="2"/>
  <c r="C41" i="2"/>
  <c r="D41" i="2"/>
  <c r="E41" i="2"/>
  <c r="F41" i="2"/>
  <c r="G41" i="2"/>
  <c r="H41" i="2"/>
  <c r="I41" i="2"/>
  <c r="J41" i="2"/>
  <c r="K41" i="2"/>
  <c r="L41" i="2"/>
  <c r="M41" i="2"/>
  <c r="N41" i="2"/>
  <c r="B42" i="2"/>
  <c r="C42" i="2"/>
  <c r="D42" i="2"/>
  <c r="E42" i="2"/>
  <c r="F42" i="2"/>
  <c r="G42" i="2"/>
  <c r="H42" i="2"/>
  <c r="I42" i="2"/>
  <c r="J42" i="2"/>
  <c r="K42" i="2"/>
  <c r="L42" i="2"/>
  <c r="M42" i="2"/>
  <c r="N42" i="2"/>
  <c r="A43" i="2"/>
  <c r="B44" i="2"/>
  <c r="C44" i="2"/>
  <c r="D44" i="2"/>
  <c r="E44" i="2"/>
  <c r="F44" i="2"/>
  <c r="G44" i="2"/>
  <c r="H44" i="2"/>
  <c r="I44" i="2"/>
  <c r="J44" i="2"/>
  <c r="K44" i="2"/>
  <c r="L44" i="2"/>
  <c r="M44" i="2"/>
  <c r="N44" i="2"/>
  <c r="B45" i="2"/>
  <c r="C45" i="2"/>
  <c r="D45" i="2"/>
  <c r="E45" i="2"/>
  <c r="F45" i="2"/>
  <c r="G45" i="2"/>
  <c r="H45" i="2"/>
  <c r="I45" i="2"/>
  <c r="J45" i="2"/>
  <c r="K45" i="2"/>
  <c r="L45" i="2"/>
  <c r="M45" i="2"/>
  <c r="N45" i="2"/>
  <c r="B46" i="2"/>
  <c r="C46" i="2"/>
  <c r="D46" i="2"/>
  <c r="E46" i="2"/>
  <c r="F46" i="2"/>
  <c r="G46" i="2"/>
  <c r="H46" i="2"/>
  <c r="I46" i="2"/>
  <c r="J46" i="2"/>
  <c r="K46" i="2"/>
  <c r="L46" i="2"/>
  <c r="M46" i="2"/>
  <c r="N46" i="2"/>
  <c r="B47" i="2"/>
  <c r="C47" i="2"/>
  <c r="D47" i="2"/>
  <c r="E47" i="2"/>
  <c r="F47" i="2"/>
  <c r="G47" i="2"/>
  <c r="H47" i="2"/>
  <c r="I47" i="2"/>
  <c r="J47" i="2"/>
  <c r="K47" i="2"/>
  <c r="L47" i="2"/>
  <c r="M47" i="2"/>
  <c r="N47" i="2"/>
  <c r="B48" i="2"/>
  <c r="C48" i="2"/>
  <c r="D48" i="2"/>
  <c r="E48" i="2"/>
  <c r="F48" i="2"/>
  <c r="G48" i="2"/>
  <c r="H48" i="2"/>
  <c r="I48" i="2"/>
  <c r="J48" i="2"/>
  <c r="K48" i="2"/>
  <c r="L48" i="2"/>
  <c r="M48" i="2"/>
  <c r="N48" i="2"/>
  <c r="B49" i="2"/>
  <c r="C49" i="2"/>
  <c r="D49" i="2"/>
  <c r="E49" i="2"/>
  <c r="F49" i="2"/>
  <c r="G49" i="2"/>
  <c r="H49" i="2"/>
  <c r="I49" i="2"/>
  <c r="J49" i="2"/>
  <c r="K49" i="2"/>
  <c r="L49" i="2"/>
  <c r="M49" i="2"/>
  <c r="N49" i="2"/>
  <c r="B50" i="2"/>
  <c r="C50" i="2"/>
  <c r="D50" i="2"/>
  <c r="E50" i="2"/>
  <c r="F50" i="2"/>
  <c r="G50" i="2"/>
  <c r="H50" i="2"/>
  <c r="I50" i="2"/>
  <c r="J50" i="2"/>
  <c r="K50" i="2"/>
  <c r="L50" i="2"/>
  <c r="M50" i="2"/>
  <c r="N50" i="2"/>
  <c r="B52" i="2"/>
  <c r="C52" i="2"/>
  <c r="D52" i="2"/>
  <c r="E52" i="2"/>
  <c r="F52" i="2"/>
  <c r="G52" i="2"/>
  <c r="H52" i="2"/>
  <c r="I52" i="2"/>
  <c r="J52" i="2"/>
  <c r="K52" i="2"/>
  <c r="L52" i="2"/>
  <c r="M52" i="2"/>
  <c r="N52" i="2"/>
  <c r="B53" i="2"/>
  <c r="C53" i="2"/>
  <c r="D53" i="2"/>
  <c r="E53" i="2"/>
  <c r="F53" i="2"/>
  <c r="G53" i="2"/>
  <c r="H53" i="2"/>
  <c r="I53" i="2"/>
  <c r="J53" i="2"/>
  <c r="K53" i="2"/>
  <c r="L53" i="2"/>
  <c r="M53" i="2"/>
  <c r="N53" i="2"/>
  <c r="B54" i="2"/>
  <c r="C54" i="2"/>
  <c r="D54" i="2"/>
  <c r="E54" i="2"/>
  <c r="F54" i="2"/>
  <c r="G54" i="2"/>
  <c r="H54" i="2"/>
  <c r="I54" i="2"/>
  <c r="J54" i="2"/>
  <c r="K54" i="2"/>
  <c r="L54" i="2"/>
  <c r="M54" i="2"/>
  <c r="N54" i="2"/>
  <c r="G74" i="2" l="1"/>
  <c r="E73" i="2"/>
  <c r="J73" i="2"/>
  <c r="N73" i="2"/>
  <c r="D74" i="2"/>
  <c r="F74" i="2"/>
  <c r="I74" i="2"/>
  <c r="K74" i="2"/>
  <c r="M74" i="2"/>
  <c r="B74" i="2"/>
  <c r="C63" i="2"/>
  <c r="K60" i="2"/>
  <c r="C74" i="2"/>
  <c r="E74" i="2"/>
  <c r="H74" i="2"/>
  <c r="J74" i="2"/>
  <c r="L74" i="2"/>
  <c r="N74" i="2"/>
  <c r="N65" i="2"/>
  <c r="F73" i="2"/>
  <c r="D73" i="2"/>
  <c r="G73" i="2"/>
  <c r="I73" i="2"/>
  <c r="K73" i="2"/>
  <c r="M73" i="2"/>
  <c r="B73" i="2"/>
  <c r="H61" i="2"/>
  <c r="L60" i="2"/>
  <c r="D60" i="2"/>
  <c r="I63" i="2"/>
  <c r="N63" i="2"/>
  <c r="B64" i="2"/>
  <c r="F64" i="2"/>
  <c r="J64" i="2"/>
  <c r="E67" i="2"/>
  <c r="M67" i="2"/>
  <c r="K61" i="2"/>
  <c r="C60" i="2"/>
  <c r="M69" i="2"/>
  <c r="I64" i="2"/>
  <c r="C69" i="2"/>
  <c r="J69" i="2"/>
  <c r="L73" i="2"/>
  <c r="H73" i="2"/>
  <c r="C73" i="2"/>
  <c r="I65" i="2"/>
  <c r="E64" i="2"/>
  <c r="M61" i="2"/>
  <c r="E61" i="2"/>
  <c r="I60" i="2"/>
  <c r="E59" i="2"/>
  <c r="M59" i="2" l="1"/>
  <c r="J65" i="2"/>
  <c r="M68" i="2"/>
  <c r="K63" i="2"/>
  <c r="H62" i="2"/>
  <c r="F69" i="2"/>
  <c r="G62" i="2"/>
  <c r="M62" i="2"/>
  <c r="H60" i="2"/>
  <c r="L61" i="2"/>
  <c r="L64" i="2"/>
  <c r="D64" i="2"/>
  <c r="C68" i="2"/>
  <c r="B60" i="2"/>
  <c r="F67" i="2"/>
  <c r="H64" i="2"/>
  <c r="K59" i="2"/>
  <c r="N69" i="2"/>
  <c r="K64" i="2"/>
  <c r="F65" i="2"/>
  <c r="B67" i="2"/>
  <c r="N68" i="2"/>
  <c r="N64" i="2"/>
  <c r="I59" i="2"/>
  <c r="H69" i="2"/>
  <c r="L67" i="2"/>
  <c r="H67" i="2"/>
  <c r="D67" i="2"/>
  <c r="C61" i="2"/>
  <c r="K69" i="2"/>
  <c r="G69" i="2"/>
  <c r="I68" i="2"/>
  <c r="E62" i="2"/>
  <c r="G61" i="2"/>
  <c r="C59" i="2"/>
  <c r="E63" i="2"/>
  <c r="M63" i="2"/>
  <c r="B69" i="2"/>
  <c r="F60" i="2"/>
  <c r="J60" i="2"/>
  <c r="N60" i="2"/>
  <c r="J61" i="2"/>
  <c r="N61" i="2"/>
  <c r="D62" i="2"/>
  <c r="G64" i="2"/>
  <c r="L65" i="2"/>
  <c r="H65" i="2"/>
  <c r="B65" i="2"/>
  <c r="G68" i="2"/>
  <c r="K68" i="2"/>
  <c r="D65" i="2"/>
  <c r="B59" i="2"/>
  <c r="D59" i="2"/>
  <c r="B61" i="2"/>
  <c r="B62" i="2"/>
  <c r="C65" i="2"/>
  <c r="B68" i="2"/>
  <c r="D68" i="2"/>
  <c r="E68" i="2"/>
  <c r="F68" i="2"/>
  <c r="J68" i="2"/>
  <c r="N62" i="2"/>
  <c r="I62" i="2"/>
  <c r="L62" i="2"/>
  <c r="C62" i="2"/>
  <c r="D69" i="2"/>
  <c r="H59" i="2"/>
  <c r="D61" i="2"/>
  <c r="J62" i="2"/>
  <c r="F62" i="2"/>
  <c r="J63" i="2"/>
  <c r="F63" i="2"/>
  <c r="L59" i="2"/>
  <c r="B63" i="2"/>
  <c r="K65" i="2"/>
  <c r="H68" i="2"/>
  <c r="N67" i="2"/>
  <c r="E60" i="2"/>
  <c r="M60" i="2"/>
  <c r="I61" i="2"/>
  <c r="M64" i="2"/>
  <c r="M65" i="2"/>
  <c r="L69" i="2"/>
  <c r="E69" i="2"/>
  <c r="J67" i="2"/>
  <c r="G65" i="2"/>
  <c r="I69" i="2"/>
  <c r="L68" i="2"/>
  <c r="G67" i="2"/>
  <c r="C67" i="2"/>
  <c r="G60" i="2"/>
  <c r="F59" i="2"/>
  <c r="J59" i="2"/>
  <c r="N59" i="2"/>
  <c r="F61" i="2"/>
  <c r="K62" i="2"/>
  <c r="L63" i="2"/>
  <c r="H63" i="2"/>
  <c r="D63" i="2"/>
  <c r="E65" i="2"/>
  <c r="G59" i="2"/>
  <c r="G63" i="2"/>
  <c r="C64" i="2"/>
  <c r="K67" i="2"/>
  <c r="I67" i="2"/>
</calcChain>
</file>

<file path=xl/sharedStrings.xml><?xml version="1.0" encoding="utf-8"?>
<sst xmlns="http://schemas.openxmlformats.org/spreadsheetml/2006/main" count="118" uniqueCount="38">
  <si>
    <t xml:space="preserve">  Queensland</t>
  </si>
  <si>
    <t xml:space="preserve">  NSW       </t>
  </si>
  <si>
    <t xml:space="preserve">  Victoria  </t>
  </si>
  <si>
    <t xml:space="preserve">  Tasmania  </t>
  </si>
  <si>
    <t xml:space="preserve">  SA        </t>
  </si>
  <si>
    <t xml:space="preserve">  WA        </t>
  </si>
  <si>
    <t xml:space="preserve">  Australia </t>
  </si>
  <si>
    <t>TYPE:</t>
  </si>
  <si>
    <t xml:space="preserve">  Fleece    </t>
  </si>
  <si>
    <t xml:space="preserve">  Skirting  </t>
  </si>
  <si>
    <t xml:space="preserve">  Carding   </t>
  </si>
  <si>
    <t>0.0-16.5</t>
  </si>
  <si>
    <t>16.6-17.5</t>
  </si>
  <si>
    <t>17.6-18.5</t>
  </si>
  <si>
    <t>18.6-19.5</t>
  </si>
  <si>
    <t>19.6-20.5</t>
  </si>
  <si>
    <t>20.6-21.5</t>
  </si>
  <si>
    <t>21.6-22.5</t>
  </si>
  <si>
    <t>22.6-23.5</t>
  </si>
  <si>
    <t>23.6-24.5</t>
  </si>
  <si>
    <t>24.6-26.5</t>
  </si>
  <si>
    <t>26.6-28.5</t>
  </si>
  <si>
    <t>28.6-30.5</t>
  </si>
  <si>
    <t>30.6+</t>
  </si>
  <si>
    <t>PERCENTAGE WITHIN EACH STATE</t>
  </si>
  <si>
    <t>PERCENTAGE OF TOTAL</t>
  </si>
  <si>
    <t xml:space="preserve">    </t>
  </si>
  <si>
    <t>`</t>
  </si>
  <si>
    <t xml:space="preserve">20.6-21.5 </t>
  </si>
  <si>
    <t>26.6-28. 5</t>
  </si>
  <si>
    <t xml:space="preserve">TYPE: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</si>
  <si>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2013/2014                                                                                                                                                                                                                                      </t>
  </si>
  <si>
    <t>2013/2014</t>
  </si>
  <si>
    <t xml:space="preserve">2014/2015                                                                                                                                                                                                                                      </t>
  </si>
  <si>
    <t>2014/2015</t>
  </si>
  <si>
    <t>total</t>
  </si>
  <si>
    <t>MEAN FIBRE DIAMETER PROFILE : FROM JULY to MAY (data expressed as total kilograms)</t>
  </si>
  <si>
    <t>DIFFERENCE BETWEEN 2013/2014 AND 2014/2015 FOR THE PERIOD OF JULY-MAY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</si>
</sst>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9" applyNumberFormat="0" applyAlignment="0" applyProtection="0"/>
    <xf numFmtId="0" fontId="9" fillId="28" borderId="10" applyNumberFormat="0" applyAlignment="0" applyProtection="0"/>
    <xf numFmtId="0" fontId="10" fillId="0" borderId="0" applyNumberFormat="0" applyFill="0" applyBorder="0" applyAlignment="0" applyProtection="0"/>
    <xf numFmtId="0" fontId="11" fillId="29" borderId="0" applyNumberFormat="0" applyBorder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4" fillId="0" borderId="13" applyNumberFormat="0" applyFill="0" applyAlignment="0" applyProtection="0"/>
    <xf numFmtId="0" fontId="14" fillId="0" borderId="0" applyNumberFormat="0" applyFill="0" applyBorder="0" applyAlignment="0" applyProtection="0"/>
    <xf numFmtId="0" fontId="15" fillId="30" borderId="9" applyNumberFormat="0" applyAlignment="0" applyProtection="0"/>
    <xf numFmtId="0" fontId="16" fillId="0" borderId="14" applyNumberFormat="0" applyFill="0" applyAlignment="0" applyProtection="0"/>
    <xf numFmtId="0" fontId="17" fillId="31" borderId="0" applyNumberFormat="0" applyBorder="0" applyAlignment="0" applyProtection="0"/>
    <xf numFmtId="0" fontId="5" fillId="0" borderId="0"/>
    <xf numFmtId="0" fontId="5" fillId="32" borderId="15" applyNumberFormat="0" applyFont="0" applyAlignment="0" applyProtection="0"/>
    <xf numFmtId="0" fontId="18" fillId="27" borderId="16" applyNumberFormat="0" applyAlignment="0" applyProtection="0"/>
    <xf numFmtId="0" fontId="19" fillId="0" borderId="0" applyNumberFormat="0" applyFill="0" applyBorder="0" applyAlignment="0" applyProtection="0"/>
    <xf numFmtId="0" fontId="20" fillId="0" borderId="17" applyNumberFormat="0" applyFill="0" applyAlignment="0" applyProtection="0"/>
    <xf numFmtId="0" fontId="21" fillId="0" borderId="0" applyNumberFormat="0" applyFill="0" applyBorder="0" applyAlignment="0" applyProtection="0"/>
    <xf numFmtId="9" fontId="22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1" fontId="3" fillId="0" borderId="0" xfId="0" applyNumberFormat="1" applyFont="1" applyAlignment="1">
      <alignment horizontal="center"/>
    </xf>
    <xf numFmtId="1" fontId="0" fillId="0" borderId="0" xfId="0" applyNumberFormat="1"/>
    <xf numFmtId="1" fontId="3" fillId="0" borderId="1" xfId="0" applyNumberFormat="1" applyFont="1" applyBorder="1"/>
    <xf numFmtId="1" fontId="3" fillId="0" borderId="0" xfId="0" applyNumberFormat="1" applyFont="1" applyBorder="1" applyAlignment="1">
      <alignment horizontal="center"/>
    </xf>
    <xf numFmtId="1" fontId="3" fillId="0" borderId="0" xfId="0" applyNumberFormat="1" applyFont="1"/>
    <xf numFmtId="0" fontId="3" fillId="0" borderId="1" xfId="0" applyNumberFormat="1" applyFont="1" applyBorder="1"/>
    <xf numFmtId="1" fontId="0" fillId="0" borderId="2" xfId="0" applyNumberFormat="1" applyBorder="1"/>
    <xf numFmtId="1" fontId="0" fillId="0" borderId="1" xfId="0" applyNumberFormat="1" applyBorder="1"/>
    <xf numFmtId="1" fontId="0" fillId="0" borderId="3" xfId="0" applyNumberFormat="1" applyBorder="1"/>
    <xf numFmtId="0" fontId="2" fillId="0" borderId="0" xfId="0" applyFont="1" applyBorder="1"/>
    <xf numFmtId="1" fontId="0" fillId="0" borderId="4" xfId="0" applyNumberFormat="1" applyBorder="1"/>
    <xf numFmtId="1" fontId="3" fillId="0" borderId="2" xfId="0" applyNumberFormat="1" applyFont="1" applyBorder="1" applyAlignment="1">
      <alignment horizontal="center"/>
    </xf>
    <xf numFmtId="2" fontId="0" fillId="0" borderId="0" xfId="0" applyNumberFormat="1" applyBorder="1"/>
    <xf numFmtId="2" fontId="0" fillId="0" borderId="2" xfId="0" applyNumberFormat="1" applyBorder="1"/>
    <xf numFmtId="2" fontId="0" fillId="0" borderId="0" xfId="0" applyNumberFormat="1"/>
    <xf numFmtId="2" fontId="0" fillId="0" borderId="0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10" fontId="0" fillId="0" borderId="0" xfId="0" applyNumberFormat="1" applyBorder="1"/>
    <xf numFmtId="10" fontId="0" fillId="0" borderId="2" xfId="0" applyNumberFormat="1" applyBorder="1"/>
    <xf numFmtId="0" fontId="3" fillId="0" borderId="4" xfId="0" applyNumberFormat="1" applyFont="1" applyBorder="1"/>
    <xf numFmtId="10" fontId="0" fillId="0" borderId="7" xfId="0" applyNumberFormat="1" applyBorder="1"/>
    <xf numFmtId="10" fontId="0" fillId="0" borderId="8" xfId="0" applyNumberFormat="1" applyBorder="1"/>
    <xf numFmtId="0" fontId="0" fillId="0" borderId="2" xfId="0" applyBorder="1"/>
    <xf numFmtId="1" fontId="2" fillId="0" borderId="0" xfId="0" applyNumberFormat="1" applyFont="1"/>
    <xf numFmtId="1" fontId="0" fillId="0" borderId="5" xfId="0" applyNumberFormat="1" applyBorder="1"/>
    <xf numFmtId="1" fontId="0" fillId="0" borderId="6" xfId="0" applyNumberFormat="1" applyBorder="1"/>
    <xf numFmtId="0" fontId="4" fillId="0" borderId="0" xfId="0" applyFont="1"/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2" fillId="0" borderId="2" xfId="0" applyFont="1" applyBorder="1"/>
    <xf numFmtId="0" fontId="4" fillId="0" borderId="0" xfId="0" applyFont="1" applyBorder="1"/>
    <xf numFmtId="0" fontId="1" fillId="0" borderId="2" xfId="0" applyFont="1" applyBorder="1"/>
    <xf numFmtId="0" fontId="5" fillId="0" borderId="7" xfId="37" applyBorder="1"/>
    <xf numFmtId="0" fontId="5" fillId="0" borderId="0" xfId="37"/>
    <xf numFmtId="1" fontId="3" fillId="0" borderId="3" xfId="0" applyNumberFormat="1" applyFont="1" applyBorder="1" applyAlignment="1">
      <alignment horizontal="center"/>
    </xf>
    <xf numFmtId="1" fontId="3" fillId="0" borderId="5" xfId="0" applyNumberFormat="1" applyFont="1" applyBorder="1" applyAlignment="1">
      <alignment horizontal="center"/>
    </xf>
    <xf numFmtId="1" fontId="3" fillId="0" borderId="6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2" fontId="3" fillId="0" borderId="6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9" fontId="0" fillId="0" borderId="0" xfId="43" applyFont="1"/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/>
    <cellStyle name="Note 2" xfId="38"/>
    <cellStyle name="Output" xfId="39" builtinId="21" customBuiltin="1"/>
    <cellStyle name="Percent" xfId="43" builtinId="5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AU"/>
  <c:roundedCorners val="0"/>
  <mc:AlternateContent xmlns:mc="http://schemas.openxmlformats.org/markup-compatibility/2006">
    <mc:Choice xmlns:c14="http://schemas.microsoft.com/office/drawing/2007/8/2/chart" Requires="c14">
      <c14:style val="143"/>
    </mc:Choice>
    <mc:Fallback>
      <c:style val="43"/>
    </mc:Fallback>
  </mc:AlternateContent>
  <c:chart>
    <c:title>
      <c:tx>
        <c:rich>
          <a:bodyPr/>
          <a:lstStyle/>
          <a:p>
            <a:pPr>
              <a:defRPr>
                <a:solidFill>
                  <a:schemeClr val="tx1"/>
                </a:solidFill>
              </a:defRPr>
            </a:pPr>
            <a:r>
              <a:rPr lang="en-AU">
                <a:solidFill>
                  <a:schemeClr val="tx1"/>
                </a:solidFill>
              </a:rPr>
              <a:t>PROGRESSIVE MICRON DISTRIBUTION
MAY 2013/2014 cf MAY </a:t>
            </a:r>
            <a:r>
              <a:rPr lang="en-AU" baseline="0">
                <a:solidFill>
                  <a:schemeClr val="tx1"/>
                </a:solidFill>
              </a:rPr>
              <a:t>2</a:t>
            </a:r>
            <a:r>
              <a:rPr lang="en-AU">
                <a:solidFill>
                  <a:schemeClr val="tx1"/>
                </a:solidFill>
              </a:rPr>
              <a:t>014/2015</a:t>
            </a:r>
          </a:p>
        </c:rich>
      </c:tx>
      <c:layout>
        <c:manualLayout>
          <c:xMode val="edge"/>
          <c:yMode val="edge"/>
          <c:x val="0.28026694413901171"/>
          <c:y val="2.725968436154949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200190657769304"/>
          <c:y val="0.18507903926918887"/>
          <c:w val="0.88083889418493799"/>
          <c:h val="0.7489244844846247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ktd_mfd!$A$73</c:f>
              <c:strCache>
                <c:ptCount val="1"/>
                <c:pt idx="0">
                  <c:v>2013/2014</c:v>
                </c:pt>
              </c:strCache>
            </c:strRef>
          </c:tx>
          <c:spPr>
            <a:solidFill>
              <a:srgbClr val="FFFF00"/>
            </a:solidFill>
          </c:spPr>
          <c:invertIfNegative val="0"/>
          <c:cat>
            <c:strRef>
              <c:f>ktd_mfd!$B$72:$N$72</c:f>
              <c:strCache>
                <c:ptCount val="13"/>
                <c:pt idx="0">
                  <c:v>0.0-16.5</c:v>
                </c:pt>
                <c:pt idx="1">
                  <c:v>16.6-17.5</c:v>
                </c:pt>
                <c:pt idx="2">
                  <c:v>17.6-18.5</c:v>
                </c:pt>
                <c:pt idx="3">
                  <c:v>18.6-19.5</c:v>
                </c:pt>
                <c:pt idx="4">
                  <c:v>19.6-20.5</c:v>
                </c:pt>
                <c:pt idx="5">
                  <c:v>20.6-21.5</c:v>
                </c:pt>
                <c:pt idx="6">
                  <c:v>21.6-22.5</c:v>
                </c:pt>
                <c:pt idx="7">
                  <c:v>22.6-23.5</c:v>
                </c:pt>
                <c:pt idx="8">
                  <c:v>23.6-24.5</c:v>
                </c:pt>
                <c:pt idx="9">
                  <c:v>24.6-26.5</c:v>
                </c:pt>
                <c:pt idx="10">
                  <c:v>26.6-28.5</c:v>
                </c:pt>
                <c:pt idx="11">
                  <c:v>28.6-30.5</c:v>
                </c:pt>
                <c:pt idx="12">
                  <c:v>30.6+</c:v>
                </c:pt>
              </c:strCache>
            </c:strRef>
          </c:cat>
          <c:val>
            <c:numRef>
              <c:f>ktd_mfd!$B$73:$N$73</c:f>
              <c:numCache>
                <c:formatCode>0.00%</c:formatCode>
                <c:ptCount val="13"/>
                <c:pt idx="0">
                  <c:v>3.7930232441498478E-2</c:v>
                </c:pt>
                <c:pt idx="1">
                  <c:v>8.2924761108037259E-2</c:v>
                </c:pt>
                <c:pt idx="2">
                  <c:v>0.14332233107593173</c:v>
                </c:pt>
                <c:pt idx="3">
                  <c:v>0.17760596236481246</c:v>
                </c:pt>
                <c:pt idx="4">
                  <c:v>0.16143020883892631</c:v>
                </c:pt>
                <c:pt idx="5">
                  <c:v>0.10989098871323408</c:v>
                </c:pt>
                <c:pt idx="6">
                  <c:v>6.3081245606258954E-2</c:v>
                </c:pt>
                <c:pt idx="7">
                  <c:v>3.4168153224506809E-2</c:v>
                </c:pt>
                <c:pt idx="8">
                  <c:v>2.1635621122584915E-2</c:v>
                </c:pt>
                <c:pt idx="9">
                  <c:v>5.2402347595541125E-2</c:v>
                </c:pt>
                <c:pt idx="10">
                  <c:v>6.3931973734129607E-2</c:v>
                </c:pt>
                <c:pt idx="11">
                  <c:v>3.1192605300181121E-2</c:v>
                </c:pt>
                <c:pt idx="12">
                  <c:v>2.048356887435715E-2</c:v>
                </c:pt>
              </c:numCache>
            </c:numRef>
          </c:val>
        </c:ser>
        <c:ser>
          <c:idx val="1"/>
          <c:order val="1"/>
          <c:tx>
            <c:strRef>
              <c:f>ktd_mfd!$A$74</c:f>
              <c:strCache>
                <c:ptCount val="1"/>
                <c:pt idx="0">
                  <c:v>2014/2015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cat>
            <c:strRef>
              <c:f>ktd_mfd!$B$72:$N$72</c:f>
              <c:strCache>
                <c:ptCount val="13"/>
                <c:pt idx="0">
                  <c:v>0.0-16.5</c:v>
                </c:pt>
                <c:pt idx="1">
                  <c:v>16.6-17.5</c:v>
                </c:pt>
                <c:pt idx="2">
                  <c:v>17.6-18.5</c:v>
                </c:pt>
                <c:pt idx="3">
                  <c:v>18.6-19.5</c:v>
                </c:pt>
                <c:pt idx="4">
                  <c:v>19.6-20.5</c:v>
                </c:pt>
                <c:pt idx="5">
                  <c:v>20.6-21.5</c:v>
                </c:pt>
                <c:pt idx="6">
                  <c:v>21.6-22.5</c:v>
                </c:pt>
                <c:pt idx="7">
                  <c:v>22.6-23.5</c:v>
                </c:pt>
                <c:pt idx="8">
                  <c:v>23.6-24.5</c:v>
                </c:pt>
                <c:pt idx="9">
                  <c:v>24.6-26.5</c:v>
                </c:pt>
                <c:pt idx="10">
                  <c:v>26.6-28.5</c:v>
                </c:pt>
                <c:pt idx="11">
                  <c:v>28.6-30.5</c:v>
                </c:pt>
                <c:pt idx="12">
                  <c:v>30.6+</c:v>
                </c:pt>
              </c:strCache>
            </c:strRef>
          </c:cat>
          <c:val>
            <c:numRef>
              <c:f>ktd_mfd!$B$74:$N$74</c:f>
              <c:numCache>
                <c:formatCode>0.00%</c:formatCode>
                <c:ptCount val="13"/>
                <c:pt idx="0">
                  <c:v>3.0316612715332307E-2</c:v>
                </c:pt>
                <c:pt idx="1">
                  <c:v>7.7672410896192132E-2</c:v>
                </c:pt>
                <c:pt idx="2">
                  <c:v>0.14588056799457014</c:v>
                </c:pt>
                <c:pt idx="3">
                  <c:v>0.18440268182084479</c:v>
                </c:pt>
                <c:pt idx="4">
                  <c:v>0.15901007738336259</c:v>
                </c:pt>
                <c:pt idx="5">
                  <c:v>0.10702938251573882</c:v>
                </c:pt>
                <c:pt idx="6">
                  <c:v>6.5693082113101819E-2</c:v>
                </c:pt>
                <c:pt idx="7">
                  <c:v>3.5084967132030284E-2</c:v>
                </c:pt>
                <c:pt idx="8">
                  <c:v>1.9318836821264344E-2</c:v>
                </c:pt>
                <c:pt idx="9">
                  <c:v>4.4288132398089604E-2</c:v>
                </c:pt>
                <c:pt idx="10">
                  <c:v>6.6042345138452849E-2</c:v>
                </c:pt>
                <c:pt idx="11">
                  <c:v>3.9216061908881834E-2</c:v>
                </c:pt>
                <c:pt idx="12">
                  <c:v>2.6044841162138472E-2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1688704"/>
        <c:axId val="151789568"/>
      </c:barChart>
      <c:catAx>
        <c:axId val="151688704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>
                <a:solidFill>
                  <a:schemeClr val="tx1"/>
                </a:solidFill>
              </a:defRPr>
            </a:pPr>
            <a:endParaRPr lang="en-US"/>
          </a:p>
        </c:txPr>
        <c:crossAx val="151789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1789568"/>
        <c:scaling>
          <c:orientation val="minMax"/>
          <c:max val="0.26"/>
        </c:scaling>
        <c:delete val="0"/>
        <c:axPos val="l"/>
        <c:title>
          <c:tx>
            <c:rich>
              <a:bodyPr/>
              <a:lstStyle/>
              <a:p>
                <a:pPr>
                  <a:defRPr>
                    <a:solidFill>
                      <a:schemeClr val="tx1"/>
                    </a:solidFill>
                  </a:defRPr>
                </a:pPr>
                <a:r>
                  <a:rPr lang="en-US">
                    <a:solidFill>
                      <a:schemeClr val="tx1"/>
                    </a:solidFill>
                  </a:rPr>
                  <a:t>PERCENTAGE OF TOTAL</a:t>
                </a:r>
              </a:p>
            </c:rich>
          </c:tx>
          <c:layout>
            <c:manualLayout>
              <c:xMode val="edge"/>
              <c:yMode val="edge"/>
              <c:x val="1.525271384188504E-2"/>
              <c:y val="0.37302756093795303"/>
            </c:manualLayout>
          </c:layout>
          <c:overlay val="0"/>
        </c:title>
        <c:numFmt formatCode="0.00%" sourceLinked="1"/>
        <c:majorTickMark val="out"/>
        <c:minorTickMark val="none"/>
        <c:tickLblPos val="nextTo"/>
        <c:txPr>
          <a:bodyPr rot="0" vert="horz"/>
          <a:lstStyle/>
          <a:p>
            <a:pPr>
              <a:defRPr>
                <a:solidFill>
                  <a:schemeClr val="tx1"/>
                </a:solidFill>
              </a:defRPr>
            </a:pPr>
            <a:endParaRPr lang="en-US"/>
          </a:p>
        </c:txPr>
        <c:crossAx val="151688704"/>
        <c:crosses val="autoZero"/>
        <c:crossBetween val="between"/>
        <c:majorUnit val="0.02"/>
        <c:minorUnit val="4.0000000000000001E-3"/>
      </c:valAx>
      <c:spPr>
        <a:noFill/>
      </c:spPr>
    </c:plotArea>
    <c:legend>
      <c:legendPos val="r"/>
      <c:layout>
        <c:manualLayout>
          <c:xMode val="edge"/>
          <c:yMode val="edge"/>
          <c:x val="0.68255481185751499"/>
          <c:y val="0.33859427542862736"/>
          <c:w val="0.12869393668809204"/>
          <c:h val="0.12051664990943561"/>
        </c:manualLayout>
      </c:layout>
      <c:overlay val="0"/>
      <c:txPr>
        <a:bodyPr/>
        <a:lstStyle/>
        <a:p>
          <a:pPr>
            <a:defRPr>
              <a:solidFill>
                <a:schemeClr val="tx1"/>
              </a:solidFill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85000"/>
      </a:schemeClr>
    </a:solidFill>
  </c:spPr>
  <c:printSettings>
    <c:headerFooter alignWithMargins="0"/>
    <c:pageMargins b="1" l="0.75" r="0.75" t="1" header="0.5" footer="0.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75</xdr:row>
      <xdr:rowOff>0</xdr:rowOff>
    </xdr:from>
    <xdr:to>
      <xdr:col>14</xdr:col>
      <xdr:colOff>9525</xdr:colOff>
      <xdr:row>116</xdr:row>
      <xdr:rowOff>0</xdr:rowOff>
    </xdr:to>
    <xdr:graphicFrame macro="">
      <xdr:nvGraphicFramePr>
        <xdr:cNvPr id="105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19"/>
  <sheetViews>
    <sheetView tabSelected="1" zoomScale="85" zoomScaleNormal="85" workbookViewId="0">
      <pane ySplit="2" topLeftCell="A3" activePane="bottomLeft" state="frozen"/>
      <selection pane="bottomLeft" activeCell="Q62" sqref="Q62"/>
    </sheetView>
  </sheetViews>
  <sheetFormatPr defaultColWidth="9.140625" defaultRowHeight="12.75" x14ac:dyDescent="0.2"/>
  <cols>
    <col min="1" max="1" width="13.140625" style="4" customWidth="1"/>
    <col min="2" max="2" width="9.28515625" style="4" customWidth="1"/>
    <col min="3" max="3" width="11.5703125" style="4" bestFit="1" customWidth="1"/>
    <col min="4" max="9" width="10.85546875" style="4" customWidth="1"/>
    <col min="10" max="11" width="11.140625" style="4" customWidth="1"/>
    <col min="12" max="12" width="10.42578125" style="4" customWidth="1"/>
    <col min="13" max="14" width="10.42578125" style="4" bestFit="1" customWidth="1"/>
    <col min="15" max="15" width="11.5703125" style="4" bestFit="1" customWidth="1"/>
    <col min="16" max="16" width="5.140625" style="4" customWidth="1"/>
    <col min="17" max="17" width="5.7109375" style="2" customWidth="1"/>
    <col min="18" max="16384" width="9.140625" style="4"/>
  </cols>
  <sheetData>
    <row r="1" spans="1:17" x14ac:dyDescent="0.2">
      <c r="A1" s="42" t="s">
        <v>36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4"/>
      <c r="P1" s="3"/>
    </row>
    <row r="2" spans="1:17" s="7" customFormat="1" x14ac:dyDescent="0.2">
      <c r="A2"/>
      <c r="B2" s="33" t="s">
        <v>11</v>
      </c>
      <c r="C2" s="33" t="s">
        <v>12</v>
      </c>
      <c r="D2" s="33" t="s">
        <v>13</v>
      </c>
      <c r="E2" s="33" t="s">
        <v>14</v>
      </c>
      <c r="F2" s="33" t="s">
        <v>15</v>
      </c>
      <c r="G2" s="33" t="s">
        <v>28</v>
      </c>
      <c r="H2" s="33" t="s">
        <v>17</v>
      </c>
      <c r="I2" s="33" t="s">
        <v>18</v>
      </c>
      <c r="J2" s="33" t="s">
        <v>19</v>
      </c>
      <c r="K2" s="33" t="s">
        <v>20</v>
      </c>
      <c r="L2" s="33" t="s">
        <v>29</v>
      </c>
      <c r="M2" s="33" t="s">
        <v>22</v>
      </c>
      <c r="N2" s="33" t="s">
        <v>23</v>
      </c>
      <c r="O2" s="14" t="s">
        <v>35</v>
      </c>
      <c r="Q2" s="2"/>
    </row>
    <row r="3" spans="1:17" x14ac:dyDescent="0.2">
      <c r="A3" s="33" t="s">
        <v>31</v>
      </c>
      <c r="B3"/>
      <c r="C3"/>
      <c r="D3"/>
      <c r="E3"/>
      <c r="F3"/>
      <c r="G3"/>
      <c r="H3"/>
      <c r="I3"/>
      <c r="J3"/>
      <c r="K3"/>
      <c r="L3"/>
      <c r="M3"/>
      <c r="N3"/>
      <c r="O3" s="9"/>
    </row>
    <row r="4" spans="1:17" ht="15" x14ac:dyDescent="0.25">
      <c r="A4" t="s">
        <v>0</v>
      </c>
      <c r="B4" s="41">
        <v>314273</v>
      </c>
      <c r="C4" s="41">
        <v>732619</v>
      </c>
      <c r="D4" s="41">
        <v>1726776</v>
      </c>
      <c r="E4" s="41">
        <v>2331013</v>
      </c>
      <c r="F4" s="41">
        <v>1800457</v>
      </c>
      <c r="G4" s="41">
        <v>689046</v>
      </c>
      <c r="H4" s="41">
        <v>313374</v>
      </c>
      <c r="I4" s="41">
        <v>334568</v>
      </c>
      <c r="J4" s="41">
        <v>148106</v>
      </c>
      <c r="K4" s="41">
        <v>137874</v>
      </c>
      <c r="L4" s="41">
        <v>136008</v>
      </c>
      <c r="M4" s="41">
        <v>50057</v>
      </c>
      <c r="N4" s="41">
        <v>17467</v>
      </c>
      <c r="O4" s="29">
        <v>8731638</v>
      </c>
      <c r="P4" s="2"/>
    </row>
    <row r="5" spans="1:17" ht="15" x14ac:dyDescent="0.25">
      <c r="A5" t="s">
        <v>1</v>
      </c>
      <c r="B5" s="41">
        <v>6477773</v>
      </c>
      <c r="C5" s="41">
        <v>11725713</v>
      </c>
      <c r="D5" s="41">
        <v>16296670</v>
      </c>
      <c r="E5" s="41">
        <v>17256195</v>
      </c>
      <c r="F5" s="41">
        <v>11562520</v>
      </c>
      <c r="G5" s="41">
        <v>5168223</v>
      </c>
      <c r="H5" s="41">
        <v>3104704</v>
      </c>
      <c r="I5" s="41">
        <v>2935933</v>
      </c>
      <c r="J5" s="41">
        <v>2533743</v>
      </c>
      <c r="K5" s="41">
        <v>6345419</v>
      </c>
      <c r="L5" s="41">
        <v>7455861</v>
      </c>
      <c r="M5" s="41">
        <v>3122613</v>
      </c>
      <c r="N5" s="41">
        <v>1305126</v>
      </c>
      <c r="O5" s="29">
        <v>95290493</v>
      </c>
      <c r="P5" s="2"/>
    </row>
    <row r="6" spans="1:17" ht="15" x14ac:dyDescent="0.25">
      <c r="A6" t="s">
        <v>2</v>
      </c>
      <c r="B6" s="41">
        <v>4192246</v>
      </c>
      <c r="C6" s="41">
        <v>9812714</v>
      </c>
      <c r="D6" s="41">
        <v>15778520</v>
      </c>
      <c r="E6" s="41">
        <v>16580867</v>
      </c>
      <c r="F6" s="41">
        <v>14296644</v>
      </c>
      <c r="G6" s="41">
        <v>10043350</v>
      </c>
      <c r="H6" s="41">
        <v>6051229</v>
      </c>
      <c r="I6" s="41">
        <v>3331911</v>
      </c>
      <c r="J6" s="41">
        <v>2729478</v>
      </c>
      <c r="K6" s="41">
        <v>8658502</v>
      </c>
      <c r="L6" s="41">
        <v>11049226</v>
      </c>
      <c r="M6" s="41">
        <v>5448121</v>
      </c>
      <c r="N6" s="41">
        <v>4061916</v>
      </c>
      <c r="O6" s="29">
        <v>112034724</v>
      </c>
      <c r="P6" s="2"/>
    </row>
    <row r="7" spans="1:17" ht="15" x14ac:dyDescent="0.25">
      <c r="A7" t="s">
        <v>3</v>
      </c>
      <c r="B7" s="41">
        <v>899665</v>
      </c>
      <c r="C7" s="41">
        <v>1662387</v>
      </c>
      <c r="D7" s="41">
        <v>1982670</v>
      </c>
      <c r="E7" s="41">
        <v>1032151</v>
      </c>
      <c r="F7" s="41">
        <v>393539</v>
      </c>
      <c r="G7" s="41">
        <v>208730</v>
      </c>
      <c r="H7" s="41">
        <v>109738</v>
      </c>
      <c r="I7" s="41">
        <v>139936</v>
      </c>
      <c r="J7" s="41">
        <v>164284</v>
      </c>
      <c r="K7" s="41">
        <v>674406</v>
      </c>
      <c r="L7" s="41">
        <v>855291</v>
      </c>
      <c r="M7" s="41">
        <v>485295</v>
      </c>
      <c r="N7" s="41">
        <v>592142</v>
      </c>
      <c r="O7" s="29">
        <v>9200234</v>
      </c>
      <c r="P7" s="2"/>
    </row>
    <row r="8" spans="1:17" ht="15" x14ac:dyDescent="0.25">
      <c r="A8" t="s">
        <v>4</v>
      </c>
      <c r="B8" s="41">
        <v>156955</v>
      </c>
      <c r="C8" s="41">
        <v>655280</v>
      </c>
      <c r="D8" s="41">
        <v>2195979</v>
      </c>
      <c r="E8" s="41">
        <v>4351296</v>
      </c>
      <c r="F8" s="41">
        <v>6969254</v>
      </c>
      <c r="G8" s="41">
        <v>8422580</v>
      </c>
      <c r="H8" s="41">
        <v>5525572</v>
      </c>
      <c r="I8" s="41">
        <v>2080188</v>
      </c>
      <c r="J8" s="41">
        <v>703864</v>
      </c>
      <c r="K8" s="41">
        <v>844211</v>
      </c>
      <c r="L8" s="41">
        <v>1203249</v>
      </c>
      <c r="M8" s="41">
        <v>857486</v>
      </c>
      <c r="N8" s="41">
        <v>487514</v>
      </c>
      <c r="O8" s="29">
        <v>34453428</v>
      </c>
      <c r="P8" s="2"/>
    </row>
    <row r="9" spans="1:17" ht="15" x14ac:dyDescent="0.25">
      <c r="A9" t="s">
        <v>5</v>
      </c>
      <c r="B9" s="41">
        <v>596032</v>
      </c>
      <c r="C9" s="41">
        <v>3038736</v>
      </c>
      <c r="D9" s="41">
        <v>9769060</v>
      </c>
      <c r="E9" s="41">
        <v>17620185</v>
      </c>
      <c r="F9" s="41">
        <v>18760133</v>
      </c>
      <c r="G9" s="41">
        <v>12079665</v>
      </c>
      <c r="H9" s="41">
        <v>5911710</v>
      </c>
      <c r="I9" s="41">
        <v>2561023</v>
      </c>
      <c r="J9" s="41">
        <v>928710</v>
      </c>
      <c r="K9" s="41">
        <v>798103</v>
      </c>
      <c r="L9" s="41">
        <v>600123</v>
      </c>
      <c r="M9" s="41">
        <v>428645</v>
      </c>
      <c r="N9" s="41">
        <v>360199</v>
      </c>
      <c r="O9" s="29">
        <v>73452324</v>
      </c>
      <c r="P9" s="12"/>
    </row>
    <row r="10" spans="1:17" ht="15.75" thickBot="1" x14ac:dyDescent="0.3">
      <c r="A10" s="34" t="s">
        <v>6</v>
      </c>
      <c r="B10" s="40">
        <v>12636944</v>
      </c>
      <c r="C10" s="40">
        <v>27627449</v>
      </c>
      <c r="D10" s="40">
        <v>47749675</v>
      </c>
      <c r="E10" s="40">
        <v>59171707</v>
      </c>
      <c r="F10" s="40">
        <v>53782547</v>
      </c>
      <c r="G10" s="40">
        <v>36611594</v>
      </c>
      <c r="H10" s="40">
        <v>21016327</v>
      </c>
      <c r="I10" s="40">
        <v>11383559</v>
      </c>
      <c r="J10" s="40">
        <v>7208185</v>
      </c>
      <c r="K10" s="40">
        <v>17458515</v>
      </c>
      <c r="L10" s="40">
        <v>21299758</v>
      </c>
      <c r="M10" s="40">
        <v>10392217</v>
      </c>
      <c r="N10" s="40">
        <v>6824364</v>
      </c>
      <c r="O10" s="36">
        <v>333162841</v>
      </c>
      <c r="P10" s="12"/>
    </row>
    <row r="11" spans="1:17" ht="20.100000000000001" customHeight="1" x14ac:dyDescent="0.25">
      <c r="A11" s="35" t="s">
        <v>30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37"/>
      <c r="P11" s="2"/>
    </row>
    <row r="12" spans="1:17" ht="15" x14ac:dyDescent="0.25">
      <c r="A12" t="s">
        <v>8</v>
      </c>
      <c r="B12" s="41">
        <v>7920187</v>
      </c>
      <c r="C12" s="41">
        <v>16442475</v>
      </c>
      <c r="D12" s="41">
        <v>27869645</v>
      </c>
      <c r="E12" s="41">
        <v>36655138</v>
      </c>
      <c r="F12" s="41">
        <v>38116152</v>
      </c>
      <c r="G12" s="41">
        <v>29390242</v>
      </c>
      <c r="H12" s="41">
        <v>16438823</v>
      </c>
      <c r="I12" s="41">
        <v>6738118</v>
      </c>
      <c r="J12" s="41">
        <v>2761095</v>
      </c>
      <c r="K12" s="41">
        <v>7943502</v>
      </c>
      <c r="L12" s="41">
        <v>14419347</v>
      </c>
      <c r="M12" s="41">
        <v>8383906</v>
      </c>
      <c r="N12" s="41">
        <v>5753513</v>
      </c>
      <c r="O12" s="29">
        <v>218832143</v>
      </c>
      <c r="P12" s="2"/>
    </row>
    <row r="13" spans="1:17" ht="15" x14ac:dyDescent="0.25">
      <c r="A13" t="s">
        <v>9</v>
      </c>
      <c r="B13" s="41">
        <v>3237901</v>
      </c>
      <c r="C13" s="41">
        <v>7384470</v>
      </c>
      <c r="D13" s="41">
        <v>12642437</v>
      </c>
      <c r="E13" s="41">
        <v>15223953</v>
      </c>
      <c r="F13" s="41">
        <v>10700398</v>
      </c>
      <c r="G13" s="41">
        <v>4515835</v>
      </c>
      <c r="H13" s="41">
        <v>2455045</v>
      </c>
      <c r="I13" s="41">
        <v>2154748</v>
      </c>
      <c r="J13" s="41">
        <v>1617084</v>
      </c>
      <c r="K13" s="41">
        <v>4324719</v>
      </c>
      <c r="L13" s="41">
        <v>3074439</v>
      </c>
      <c r="M13" s="41">
        <v>699739</v>
      </c>
      <c r="N13" s="41">
        <v>553929</v>
      </c>
      <c r="O13" s="29">
        <v>68584697</v>
      </c>
      <c r="P13" s="2"/>
    </row>
    <row r="14" spans="1:17" ht="15.75" thickBot="1" x14ac:dyDescent="0.3">
      <c r="A14" s="34" t="s">
        <v>10</v>
      </c>
      <c r="B14" s="40">
        <v>1478856</v>
      </c>
      <c r="C14" s="40">
        <v>3800504</v>
      </c>
      <c r="D14" s="40">
        <v>7237593</v>
      </c>
      <c r="E14" s="40">
        <v>7292616</v>
      </c>
      <c r="F14" s="40">
        <v>4965997</v>
      </c>
      <c r="G14" s="40">
        <v>2705517</v>
      </c>
      <c r="H14" s="40">
        <v>2122459</v>
      </c>
      <c r="I14" s="40">
        <v>2490693</v>
      </c>
      <c r="J14" s="40">
        <v>2830006</v>
      </c>
      <c r="K14" s="40">
        <v>5190294</v>
      </c>
      <c r="L14" s="40">
        <v>3805972</v>
      </c>
      <c r="M14" s="40">
        <v>1308572</v>
      </c>
      <c r="N14" s="40">
        <v>516922</v>
      </c>
      <c r="O14" s="36">
        <v>45746001</v>
      </c>
      <c r="P14" s="2"/>
    </row>
    <row r="15" spans="1:17" ht="20.100000000000001" customHeight="1" x14ac:dyDescent="0.25">
      <c r="A15" s="38" t="s">
        <v>33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39"/>
      <c r="P15" s="1"/>
    </row>
    <row r="16" spans="1:17" ht="15" x14ac:dyDescent="0.25">
      <c r="A16" t="s">
        <v>0</v>
      </c>
      <c r="B16" s="41">
        <v>193916</v>
      </c>
      <c r="C16" s="41">
        <v>506095</v>
      </c>
      <c r="D16" s="41">
        <v>1382298</v>
      </c>
      <c r="E16" s="41">
        <v>2401785</v>
      </c>
      <c r="F16" s="41">
        <v>1445895</v>
      </c>
      <c r="G16" s="41">
        <v>330005</v>
      </c>
      <c r="H16" s="41">
        <v>283047</v>
      </c>
      <c r="I16" s="41">
        <v>219149</v>
      </c>
      <c r="J16" s="41">
        <v>124971</v>
      </c>
      <c r="K16" s="41">
        <v>120727</v>
      </c>
      <c r="L16" s="41">
        <v>167272</v>
      </c>
      <c r="M16" s="41">
        <v>83670</v>
      </c>
      <c r="N16" s="41">
        <v>14234</v>
      </c>
      <c r="O16" s="29">
        <v>7273064</v>
      </c>
      <c r="P16" s="2"/>
      <c r="Q16" s="30"/>
    </row>
    <row r="17" spans="1:17" ht="15" x14ac:dyDescent="0.25">
      <c r="A17" t="s">
        <v>1</v>
      </c>
      <c r="B17" s="41">
        <v>4619233</v>
      </c>
      <c r="C17" s="41">
        <v>9830546</v>
      </c>
      <c r="D17" s="41">
        <v>15703701</v>
      </c>
      <c r="E17" s="41">
        <v>19289494</v>
      </c>
      <c r="F17" s="41">
        <v>15545995</v>
      </c>
      <c r="G17" s="41">
        <v>7794273</v>
      </c>
      <c r="H17" s="41">
        <v>3517938</v>
      </c>
      <c r="I17" s="41">
        <v>2172937</v>
      </c>
      <c r="J17" s="41">
        <v>1990380</v>
      </c>
      <c r="K17" s="41">
        <v>5279089</v>
      </c>
      <c r="L17" s="41">
        <v>7927836</v>
      </c>
      <c r="M17" s="41">
        <v>4674254</v>
      </c>
      <c r="N17" s="41">
        <v>1893508</v>
      </c>
      <c r="O17" s="29">
        <v>100239184</v>
      </c>
      <c r="P17" s="2"/>
      <c r="Q17" s="30"/>
    </row>
    <row r="18" spans="1:17" ht="15" x14ac:dyDescent="0.25">
      <c r="A18" t="s">
        <v>2</v>
      </c>
      <c r="B18" s="41">
        <v>3386948</v>
      </c>
      <c r="C18" s="41">
        <v>8764991</v>
      </c>
      <c r="D18" s="41">
        <v>14835535</v>
      </c>
      <c r="E18" s="41">
        <v>16018452</v>
      </c>
      <c r="F18" s="41">
        <v>15069868</v>
      </c>
      <c r="G18" s="41">
        <v>12021706</v>
      </c>
      <c r="H18" s="41">
        <v>7673848</v>
      </c>
      <c r="I18" s="41">
        <v>4340286</v>
      </c>
      <c r="J18" s="41">
        <v>2571843</v>
      </c>
      <c r="K18" s="41">
        <v>7364592</v>
      </c>
      <c r="L18" s="41">
        <v>11695770</v>
      </c>
      <c r="M18" s="41">
        <v>6838972</v>
      </c>
      <c r="N18" s="41">
        <v>5322171</v>
      </c>
      <c r="O18" s="29">
        <v>115904982</v>
      </c>
      <c r="P18" s="2"/>
      <c r="Q18" s="30"/>
    </row>
    <row r="19" spans="1:17" ht="15" x14ac:dyDescent="0.25">
      <c r="A19" t="s">
        <v>3</v>
      </c>
      <c r="B19" s="41">
        <v>874019</v>
      </c>
      <c r="C19" s="41">
        <v>1602090</v>
      </c>
      <c r="D19" s="41">
        <v>2018455</v>
      </c>
      <c r="E19" s="41">
        <v>1169016</v>
      </c>
      <c r="F19" s="41">
        <v>448012</v>
      </c>
      <c r="G19" s="41">
        <v>150806</v>
      </c>
      <c r="H19" s="41">
        <v>127102</v>
      </c>
      <c r="I19" s="41">
        <v>182368</v>
      </c>
      <c r="J19" s="41">
        <v>181070</v>
      </c>
      <c r="K19" s="41">
        <v>593300</v>
      </c>
      <c r="L19" s="41">
        <v>888920</v>
      </c>
      <c r="M19" s="41">
        <v>533355</v>
      </c>
      <c r="N19" s="41">
        <v>662610</v>
      </c>
      <c r="O19" s="29">
        <v>9431123</v>
      </c>
      <c r="P19" s="2"/>
      <c r="Q19" s="30"/>
    </row>
    <row r="20" spans="1:17" ht="15" x14ac:dyDescent="0.25">
      <c r="A20" t="s">
        <v>4</v>
      </c>
      <c r="B20" s="41">
        <v>112882</v>
      </c>
      <c r="C20" s="41">
        <v>785603</v>
      </c>
      <c r="D20" s="41">
        <v>2312651</v>
      </c>
      <c r="E20" s="41">
        <v>4218870</v>
      </c>
      <c r="F20" s="41">
        <v>6376395</v>
      </c>
      <c r="G20" s="41">
        <v>8562709</v>
      </c>
      <c r="H20" s="41">
        <v>7549632</v>
      </c>
      <c r="I20" s="41">
        <v>3265692</v>
      </c>
      <c r="J20" s="41">
        <v>1018938</v>
      </c>
      <c r="K20" s="41">
        <v>1009614</v>
      </c>
      <c r="L20" s="41">
        <v>1222157</v>
      </c>
      <c r="M20" s="41">
        <v>879281</v>
      </c>
      <c r="N20" s="41">
        <v>649925</v>
      </c>
      <c r="O20" s="29">
        <v>37964349</v>
      </c>
      <c r="P20" s="2"/>
      <c r="Q20" s="30"/>
    </row>
    <row r="21" spans="1:17" ht="15" x14ac:dyDescent="0.25">
      <c r="A21" t="s">
        <v>5</v>
      </c>
      <c r="B21" s="41">
        <v>1104034</v>
      </c>
      <c r="C21" s="41">
        <v>4876723</v>
      </c>
      <c r="D21" s="41">
        <v>13266797</v>
      </c>
      <c r="E21" s="41">
        <v>19498225</v>
      </c>
      <c r="F21" s="41">
        <v>15090109</v>
      </c>
      <c r="G21" s="41">
        <v>7471829</v>
      </c>
      <c r="H21" s="41">
        <v>3148075</v>
      </c>
      <c r="I21" s="41">
        <v>1729227</v>
      </c>
      <c r="J21" s="41">
        <v>670614</v>
      </c>
      <c r="K21" s="41">
        <v>666369</v>
      </c>
      <c r="L21" s="41">
        <v>516245</v>
      </c>
      <c r="M21" s="41">
        <v>302435</v>
      </c>
      <c r="N21" s="41">
        <v>298523</v>
      </c>
      <c r="O21" s="29">
        <v>68639205</v>
      </c>
      <c r="P21" s="12"/>
      <c r="Q21" s="30"/>
    </row>
    <row r="22" spans="1:17" ht="15.75" thickBot="1" x14ac:dyDescent="0.3">
      <c r="A22" s="34" t="s">
        <v>6</v>
      </c>
      <c r="B22" s="40">
        <v>10291032</v>
      </c>
      <c r="C22" s="40">
        <v>26366048</v>
      </c>
      <c r="D22" s="40">
        <v>49519437</v>
      </c>
      <c r="E22" s="40">
        <v>62595842</v>
      </c>
      <c r="F22" s="40">
        <v>53976274</v>
      </c>
      <c r="G22" s="40">
        <v>36331328</v>
      </c>
      <c r="H22" s="40">
        <v>22299642</v>
      </c>
      <c r="I22" s="40">
        <v>11909659</v>
      </c>
      <c r="J22" s="40">
        <v>6557816</v>
      </c>
      <c r="K22" s="40">
        <v>15033691</v>
      </c>
      <c r="L22" s="40">
        <v>22418200</v>
      </c>
      <c r="M22" s="40">
        <v>13311967</v>
      </c>
      <c r="N22" s="40">
        <v>8840971</v>
      </c>
      <c r="O22" s="36">
        <v>339451907</v>
      </c>
      <c r="P22" s="12"/>
      <c r="Q22" s="30"/>
    </row>
    <row r="23" spans="1:17" ht="20.100000000000001" customHeight="1" x14ac:dyDescent="0.25">
      <c r="A23" s="35" t="s">
        <v>30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37"/>
      <c r="P23" s="2"/>
    </row>
    <row r="24" spans="1:17" ht="15" x14ac:dyDescent="0.25">
      <c r="A24" t="s">
        <v>8</v>
      </c>
      <c r="B24" s="41">
        <v>6361714</v>
      </c>
      <c r="C24" s="41">
        <v>15649945</v>
      </c>
      <c r="D24" s="41">
        <v>28110824</v>
      </c>
      <c r="E24" s="41">
        <v>38622543</v>
      </c>
      <c r="F24" s="41">
        <v>39014596</v>
      </c>
      <c r="G24" s="41">
        <v>28871045</v>
      </c>
      <c r="H24" s="41">
        <v>17860536</v>
      </c>
      <c r="I24" s="41">
        <v>8051354</v>
      </c>
      <c r="J24" s="41">
        <v>2760957</v>
      </c>
      <c r="K24" s="41">
        <v>6392819</v>
      </c>
      <c r="L24" s="41">
        <v>14562171</v>
      </c>
      <c r="M24" s="41">
        <v>11219835</v>
      </c>
      <c r="N24" s="41">
        <v>7641191</v>
      </c>
      <c r="O24" s="29">
        <v>225119530</v>
      </c>
      <c r="P24" s="2"/>
    </row>
    <row r="25" spans="1:17" ht="15" x14ac:dyDescent="0.25">
      <c r="A25" t="s">
        <v>9</v>
      </c>
      <c r="B25" s="41">
        <v>2538879</v>
      </c>
      <c r="C25" s="41">
        <v>6788011</v>
      </c>
      <c r="D25" s="41">
        <v>13578464</v>
      </c>
      <c r="E25" s="41">
        <v>15972290</v>
      </c>
      <c r="F25" s="41">
        <v>10503626</v>
      </c>
      <c r="G25" s="41">
        <v>4804007</v>
      </c>
      <c r="H25" s="41">
        <v>2106435</v>
      </c>
      <c r="I25" s="41">
        <v>1302209</v>
      </c>
      <c r="J25" s="41">
        <v>989175</v>
      </c>
      <c r="K25" s="41">
        <v>3432027</v>
      </c>
      <c r="L25" s="41">
        <v>3684048</v>
      </c>
      <c r="M25" s="41">
        <v>812422</v>
      </c>
      <c r="N25" s="41">
        <v>669449</v>
      </c>
      <c r="O25" s="29">
        <v>67181042</v>
      </c>
      <c r="P25" s="2"/>
    </row>
    <row r="26" spans="1:17" ht="15.75" thickBot="1" x14ac:dyDescent="0.3">
      <c r="A26" t="s">
        <v>10</v>
      </c>
      <c r="B26" s="41">
        <v>1390439</v>
      </c>
      <c r="C26" s="41">
        <v>3928092</v>
      </c>
      <c r="D26" s="41">
        <v>7830149</v>
      </c>
      <c r="E26" s="41">
        <v>8001009</v>
      </c>
      <c r="F26" s="41">
        <v>4458052</v>
      </c>
      <c r="G26" s="41">
        <v>2656276</v>
      </c>
      <c r="H26" s="41">
        <v>2332671</v>
      </c>
      <c r="I26" s="41">
        <v>2556096</v>
      </c>
      <c r="J26" s="41">
        <v>2807684</v>
      </c>
      <c r="K26" s="41">
        <v>5208845</v>
      </c>
      <c r="L26" s="41">
        <v>4171981</v>
      </c>
      <c r="M26" s="41">
        <v>1279710</v>
      </c>
      <c r="N26" s="41">
        <v>530331</v>
      </c>
      <c r="O26" s="29">
        <v>47151335</v>
      </c>
      <c r="P26" s="2"/>
    </row>
    <row r="27" spans="1:17" x14ac:dyDescent="0.2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2"/>
    </row>
    <row r="28" spans="1:17" ht="13.5" thickBot="1" x14ac:dyDescent="0.25"/>
    <row r="29" spans="1:17" x14ac:dyDescent="0.2">
      <c r="A29" s="11"/>
      <c r="B29" s="43" t="s">
        <v>24</v>
      </c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4"/>
    </row>
    <row r="30" spans="1:17" x14ac:dyDescent="0.2">
      <c r="A30" s="10"/>
      <c r="B30" s="6" t="s">
        <v>11</v>
      </c>
      <c r="C30" s="6" t="s">
        <v>12</v>
      </c>
      <c r="D30" s="6" t="s">
        <v>13</v>
      </c>
      <c r="E30" s="6" t="s">
        <v>14</v>
      </c>
      <c r="F30" s="6" t="s">
        <v>15</v>
      </c>
      <c r="G30" s="6" t="s">
        <v>16</v>
      </c>
      <c r="H30" s="6" t="s">
        <v>17</v>
      </c>
      <c r="I30" s="6" t="s">
        <v>18</v>
      </c>
      <c r="J30" s="6" t="s">
        <v>19</v>
      </c>
      <c r="K30" s="6" t="s">
        <v>20</v>
      </c>
      <c r="L30" s="6" t="s">
        <v>21</v>
      </c>
      <c r="M30" s="6" t="s">
        <v>22</v>
      </c>
      <c r="N30" s="14" t="s">
        <v>23</v>
      </c>
    </row>
    <row r="31" spans="1:17" x14ac:dyDescent="0.2">
      <c r="A31" s="8" t="str">
        <f>A3</f>
        <v xml:space="preserve">2013/2014                                                                                                                                                                                                                                      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6"/>
      <c r="O31" s="17"/>
      <c r="P31" s="17"/>
    </row>
    <row r="32" spans="1:17" x14ac:dyDescent="0.2">
      <c r="A32" s="10" t="s">
        <v>0</v>
      </c>
      <c r="B32" s="18">
        <f t="shared" ref="B32:N38" si="0">ROUND(B4/$O4*100,2)</f>
        <v>3.6</v>
      </c>
      <c r="C32" s="18">
        <f t="shared" si="0"/>
        <v>8.39</v>
      </c>
      <c r="D32" s="18">
        <f t="shared" si="0"/>
        <v>19.78</v>
      </c>
      <c r="E32" s="18">
        <f t="shared" si="0"/>
        <v>26.7</v>
      </c>
      <c r="F32" s="18">
        <f t="shared" si="0"/>
        <v>20.62</v>
      </c>
      <c r="G32" s="18">
        <f t="shared" si="0"/>
        <v>7.89</v>
      </c>
      <c r="H32" s="18">
        <f t="shared" si="0"/>
        <v>3.59</v>
      </c>
      <c r="I32" s="18">
        <f t="shared" si="0"/>
        <v>3.83</v>
      </c>
      <c r="J32" s="18">
        <f t="shared" si="0"/>
        <v>1.7</v>
      </c>
      <c r="K32" s="18">
        <f t="shared" si="0"/>
        <v>1.58</v>
      </c>
      <c r="L32" s="18">
        <f t="shared" si="0"/>
        <v>1.56</v>
      </c>
      <c r="M32" s="18">
        <f t="shared" si="0"/>
        <v>0.56999999999999995</v>
      </c>
      <c r="N32" s="19">
        <f t="shared" si="0"/>
        <v>0.2</v>
      </c>
      <c r="O32" s="17"/>
      <c r="P32" s="17"/>
    </row>
    <row r="33" spans="1:16" x14ac:dyDescent="0.2">
      <c r="A33" s="10" t="s">
        <v>1</v>
      </c>
      <c r="B33" s="18">
        <f t="shared" si="0"/>
        <v>6.8</v>
      </c>
      <c r="C33" s="18">
        <f t="shared" si="0"/>
        <v>12.31</v>
      </c>
      <c r="D33" s="18">
        <f t="shared" si="0"/>
        <v>17.100000000000001</v>
      </c>
      <c r="E33" s="18">
        <f t="shared" si="0"/>
        <v>18.11</v>
      </c>
      <c r="F33" s="18">
        <f t="shared" si="0"/>
        <v>12.13</v>
      </c>
      <c r="G33" s="18">
        <f t="shared" si="0"/>
        <v>5.42</v>
      </c>
      <c r="H33" s="18">
        <f t="shared" si="0"/>
        <v>3.26</v>
      </c>
      <c r="I33" s="18">
        <f t="shared" si="0"/>
        <v>3.08</v>
      </c>
      <c r="J33" s="18">
        <f t="shared" si="0"/>
        <v>2.66</v>
      </c>
      <c r="K33" s="18">
        <f t="shared" si="0"/>
        <v>6.66</v>
      </c>
      <c r="L33" s="18">
        <f t="shared" si="0"/>
        <v>7.82</v>
      </c>
      <c r="M33" s="18">
        <f t="shared" si="0"/>
        <v>3.28</v>
      </c>
      <c r="N33" s="19">
        <f t="shared" si="0"/>
        <v>1.37</v>
      </c>
      <c r="O33" s="17"/>
      <c r="P33" s="17"/>
    </row>
    <row r="34" spans="1:16" x14ac:dyDescent="0.2">
      <c r="A34" s="10" t="s">
        <v>2</v>
      </c>
      <c r="B34" s="18">
        <f t="shared" si="0"/>
        <v>3.74</v>
      </c>
      <c r="C34" s="18">
        <f t="shared" si="0"/>
        <v>8.76</v>
      </c>
      <c r="D34" s="18">
        <f t="shared" si="0"/>
        <v>14.08</v>
      </c>
      <c r="E34" s="18">
        <f t="shared" si="0"/>
        <v>14.8</v>
      </c>
      <c r="F34" s="18">
        <f t="shared" si="0"/>
        <v>12.76</v>
      </c>
      <c r="G34" s="18">
        <f t="shared" si="0"/>
        <v>8.9600000000000009</v>
      </c>
      <c r="H34" s="18">
        <f t="shared" si="0"/>
        <v>5.4</v>
      </c>
      <c r="I34" s="18">
        <f t="shared" si="0"/>
        <v>2.97</v>
      </c>
      <c r="J34" s="18">
        <f t="shared" si="0"/>
        <v>2.44</v>
      </c>
      <c r="K34" s="18">
        <f t="shared" si="0"/>
        <v>7.73</v>
      </c>
      <c r="L34" s="18">
        <f t="shared" si="0"/>
        <v>9.86</v>
      </c>
      <c r="M34" s="18">
        <f t="shared" si="0"/>
        <v>4.8600000000000003</v>
      </c>
      <c r="N34" s="19">
        <f t="shared" si="0"/>
        <v>3.63</v>
      </c>
      <c r="O34" s="17"/>
      <c r="P34" s="17"/>
    </row>
    <row r="35" spans="1:16" x14ac:dyDescent="0.2">
      <c r="A35" s="10" t="s">
        <v>3</v>
      </c>
      <c r="B35" s="18">
        <f t="shared" si="0"/>
        <v>9.7799999999999994</v>
      </c>
      <c r="C35" s="18">
        <f t="shared" si="0"/>
        <v>18.07</v>
      </c>
      <c r="D35" s="18">
        <f t="shared" si="0"/>
        <v>21.55</v>
      </c>
      <c r="E35" s="18">
        <f t="shared" si="0"/>
        <v>11.22</v>
      </c>
      <c r="F35" s="18">
        <f t="shared" si="0"/>
        <v>4.28</v>
      </c>
      <c r="G35" s="18">
        <f t="shared" si="0"/>
        <v>2.27</v>
      </c>
      <c r="H35" s="18">
        <f t="shared" si="0"/>
        <v>1.19</v>
      </c>
      <c r="I35" s="18">
        <f t="shared" si="0"/>
        <v>1.52</v>
      </c>
      <c r="J35" s="18">
        <f>ROUND(J7/$O7*100,2)</f>
        <v>1.79</v>
      </c>
      <c r="K35" s="18">
        <f t="shared" si="0"/>
        <v>7.33</v>
      </c>
      <c r="L35" s="18">
        <f t="shared" si="0"/>
        <v>9.3000000000000007</v>
      </c>
      <c r="M35" s="18">
        <f t="shared" si="0"/>
        <v>5.27</v>
      </c>
      <c r="N35" s="19">
        <f t="shared" si="0"/>
        <v>6.44</v>
      </c>
      <c r="O35" s="17"/>
      <c r="P35" s="17"/>
    </row>
    <row r="36" spans="1:16" x14ac:dyDescent="0.2">
      <c r="A36" s="10" t="s">
        <v>4</v>
      </c>
      <c r="B36" s="18">
        <f t="shared" si="0"/>
        <v>0.46</v>
      </c>
      <c r="C36" s="18">
        <f t="shared" si="0"/>
        <v>1.9</v>
      </c>
      <c r="D36" s="18">
        <f t="shared" si="0"/>
        <v>6.37</v>
      </c>
      <c r="E36" s="18">
        <f t="shared" si="0"/>
        <v>12.63</v>
      </c>
      <c r="F36" s="18">
        <f t="shared" si="0"/>
        <v>20.23</v>
      </c>
      <c r="G36" s="18">
        <f t="shared" si="0"/>
        <v>24.45</v>
      </c>
      <c r="H36" s="18">
        <f t="shared" si="0"/>
        <v>16.04</v>
      </c>
      <c r="I36" s="18">
        <f t="shared" si="0"/>
        <v>6.04</v>
      </c>
      <c r="J36" s="18">
        <f t="shared" si="0"/>
        <v>2.04</v>
      </c>
      <c r="K36" s="18">
        <f t="shared" si="0"/>
        <v>2.4500000000000002</v>
      </c>
      <c r="L36" s="18">
        <f t="shared" si="0"/>
        <v>3.49</v>
      </c>
      <c r="M36" s="18">
        <f t="shared" si="0"/>
        <v>2.4900000000000002</v>
      </c>
      <c r="N36" s="19">
        <f t="shared" si="0"/>
        <v>1.41</v>
      </c>
      <c r="O36" s="17"/>
      <c r="P36" s="17"/>
    </row>
    <row r="37" spans="1:16" ht="13.5" thickBot="1" x14ac:dyDescent="0.25">
      <c r="A37" s="10" t="s">
        <v>5</v>
      </c>
      <c r="B37" s="18">
        <f t="shared" si="0"/>
        <v>0.81</v>
      </c>
      <c r="C37" s="18">
        <f t="shared" si="0"/>
        <v>4.1399999999999997</v>
      </c>
      <c r="D37" s="18">
        <f t="shared" si="0"/>
        <v>13.3</v>
      </c>
      <c r="E37" s="18">
        <f t="shared" si="0"/>
        <v>23.99</v>
      </c>
      <c r="F37" s="18">
        <f t="shared" si="0"/>
        <v>25.54</v>
      </c>
      <c r="G37" s="18">
        <f t="shared" si="0"/>
        <v>16.45</v>
      </c>
      <c r="H37" s="18">
        <f t="shared" si="0"/>
        <v>8.0500000000000007</v>
      </c>
      <c r="I37" s="18">
        <f t="shared" si="0"/>
        <v>3.49</v>
      </c>
      <c r="J37" s="18">
        <f t="shared" si="0"/>
        <v>1.26</v>
      </c>
      <c r="K37" s="18">
        <f t="shared" si="0"/>
        <v>1.0900000000000001</v>
      </c>
      <c r="L37" s="18">
        <f t="shared" si="0"/>
        <v>0.82</v>
      </c>
      <c r="M37" s="18">
        <f t="shared" si="0"/>
        <v>0.57999999999999996</v>
      </c>
      <c r="N37" s="19">
        <f t="shared" si="0"/>
        <v>0.49</v>
      </c>
      <c r="O37" s="17"/>
      <c r="P37" s="17"/>
    </row>
    <row r="38" spans="1:16" x14ac:dyDescent="0.2">
      <c r="A38" s="11" t="s">
        <v>6</v>
      </c>
      <c r="B38" s="20">
        <f t="shared" si="0"/>
        <v>3.79</v>
      </c>
      <c r="C38" s="20">
        <f t="shared" si="0"/>
        <v>8.2899999999999991</v>
      </c>
      <c r="D38" s="20">
        <f t="shared" si="0"/>
        <v>14.33</v>
      </c>
      <c r="E38" s="20">
        <f t="shared" si="0"/>
        <v>17.760000000000002</v>
      </c>
      <c r="F38" s="20">
        <f t="shared" si="0"/>
        <v>16.14</v>
      </c>
      <c r="G38" s="20">
        <f t="shared" si="0"/>
        <v>10.99</v>
      </c>
      <c r="H38" s="20">
        <f t="shared" si="0"/>
        <v>6.31</v>
      </c>
      <c r="I38" s="20">
        <f t="shared" si="0"/>
        <v>3.42</v>
      </c>
      <c r="J38" s="20">
        <f t="shared" si="0"/>
        <v>2.16</v>
      </c>
      <c r="K38" s="20">
        <f t="shared" si="0"/>
        <v>5.24</v>
      </c>
      <c r="L38" s="20">
        <f t="shared" si="0"/>
        <v>6.39</v>
      </c>
      <c r="M38" s="20">
        <f t="shared" si="0"/>
        <v>3.12</v>
      </c>
      <c r="N38" s="21">
        <f t="shared" si="0"/>
        <v>2.0499999999999998</v>
      </c>
      <c r="O38" s="17"/>
      <c r="P38" s="17"/>
    </row>
    <row r="39" spans="1:16" ht="20.100000000000001" customHeight="1" x14ac:dyDescent="0.2">
      <c r="A39" s="5" t="s">
        <v>7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9"/>
      <c r="O39" s="17"/>
      <c r="P39" s="17"/>
    </row>
    <row r="40" spans="1:16" x14ac:dyDescent="0.2">
      <c r="A40" s="10" t="s">
        <v>8</v>
      </c>
      <c r="B40" s="18">
        <f t="shared" ref="B40:N42" si="1">ROUND(B12/$O12*100,2)</f>
        <v>3.62</v>
      </c>
      <c r="C40" s="18">
        <f t="shared" si="1"/>
        <v>7.51</v>
      </c>
      <c r="D40" s="18">
        <f t="shared" si="1"/>
        <v>12.74</v>
      </c>
      <c r="E40" s="18">
        <f t="shared" si="1"/>
        <v>16.75</v>
      </c>
      <c r="F40" s="18">
        <f t="shared" si="1"/>
        <v>17.420000000000002</v>
      </c>
      <c r="G40" s="18">
        <f t="shared" si="1"/>
        <v>13.43</v>
      </c>
      <c r="H40" s="18">
        <f t="shared" si="1"/>
        <v>7.51</v>
      </c>
      <c r="I40" s="18">
        <f t="shared" si="1"/>
        <v>3.08</v>
      </c>
      <c r="J40" s="18">
        <f t="shared" si="1"/>
        <v>1.26</v>
      </c>
      <c r="K40" s="18">
        <f t="shared" si="1"/>
        <v>3.63</v>
      </c>
      <c r="L40" s="18">
        <f t="shared" si="1"/>
        <v>6.59</v>
      </c>
      <c r="M40" s="18">
        <f t="shared" si="1"/>
        <v>3.83</v>
      </c>
      <c r="N40" s="19">
        <f t="shared" si="1"/>
        <v>2.63</v>
      </c>
      <c r="O40" s="17"/>
      <c r="P40" s="17"/>
    </row>
    <row r="41" spans="1:16" x14ac:dyDescent="0.2">
      <c r="A41" s="10" t="s">
        <v>9</v>
      </c>
      <c r="B41" s="18">
        <f t="shared" si="1"/>
        <v>4.72</v>
      </c>
      <c r="C41" s="18">
        <f t="shared" si="1"/>
        <v>10.77</v>
      </c>
      <c r="D41" s="18">
        <f t="shared" si="1"/>
        <v>18.43</v>
      </c>
      <c r="E41" s="18">
        <f t="shared" si="1"/>
        <v>22.2</v>
      </c>
      <c r="F41" s="18">
        <f t="shared" si="1"/>
        <v>15.6</v>
      </c>
      <c r="G41" s="18">
        <f t="shared" si="1"/>
        <v>6.58</v>
      </c>
      <c r="H41" s="18">
        <f t="shared" si="1"/>
        <v>3.58</v>
      </c>
      <c r="I41" s="18">
        <f t="shared" si="1"/>
        <v>3.14</v>
      </c>
      <c r="J41" s="18">
        <f t="shared" si="1"/>
        <v>2.36</v>
      </c>
      <c r="K41" s="18">
        <f t="shared" si="1"/>
        <v>6.31</v>
      </c>
      <c r="L41" s="18">
        <f t="shared" si="1"/>
        <v>4.4800000000000004</v>
      </c>
      <c r="M41" s="18">
        <f t="shared" si="1"/>
        <v>1.02</v>
      </c>
      <c r="N41" s="19">
        <f t="shared" si="1"/>
        <v>0.81</v>
      </c>
      <c r="O41" s="17"/>
      <c r="P41" s="17"/>
    </row>
    <row r="42" spans="1:16" x14ac:dyDescent="0.2">
      <c r="A42" s="10" t="s">
        <v>10</v>
      </c>
      <c r="B42" s="18">
        <f t="shared" si="1"/>
        <v>3.23</v>
      </c>
      <c r="C42" s="18">
        <f t="shared" si="1"/>
        <v>8.31</v>
      </c>
      <c r="D42" s="18">
        <f t="shared" si="1"/>
        <v>15.82</v>
      </c>
      <c r="E42" s="18">
        <f t="shared" si="1"/>
        <v>15.94</v>
      </c>
      <c r="F42" s="18">
        <f t="shared" si="1"/>
        <v>10.86</v>
      </c>
      <c r="G42" s="18">
        <f t="shared" si="1"/>
        <v>5.91</v>
      </c>
      <c r="H42" s="18">
        <f t="shared" si="1"/>
        <v>4.6399999999999997</v>
      </c>
      <c r="I42" s="18">
        <f t="shared" si="1"/>
        <v>5.44</v>
      </c>
      <c r="J42" s="18">
        <f t="shared" si="1"/>
        <v>6.19</v>
      </c>
      <c r="K42" s="18">
        <f t="shared" si="1"/>
        <v>11.35</v>
      </c>
      <c r="L42" s="18">
        <f t="shared" si="1"/>
        <v>8.32</v>
      </c>
      <c r="M42" s="18">
        <f t="shared" si="1"/>
        <v>2.86</v>
      </c>
      <c r="N42" s="19">
        <f t="shared" si="1"/>
        <v>1.1299999999999999</v>
      </c>
      <c r="O42" s="17"/>
      <c r="P42" s="17"/>
    </row>
    <row r="43" spans="1:16" ht="20.100000000000001" customHeight="1" x14ac:dyDescent="0.2">
      <c r="A43" s="8" t="str">
        <f>A15</f>
        <v xml:space="preserve">2014/2015                                                                                                                                                                                                                                      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9"/>
      <c r="O43" s="17"/>
      <c r="P43" s="17"/>
    </row>
    <row r="44" spans="1:16" x14ac:dyDescent="0.2">
      <c r="A44" s="10" t="s">
        <v>0</v>
      </c>
      <c r="B44" s="18">
        <f t="shared" ref="B44:N50" si="2">ROUND(B16/$O16*100,2)</f>
        <v>2.67</v>
      </c>
      <c r="C44" s="18">
        <f t="shared" si="2"/>
        <v>6.96</v>
      </c>
      <c r="D44" s="18">
        <f t="shared" si="2"/>
        <v>19.010000000000002</v>
      </c>
      <c r="E44" s="18">
        <f t="shared" si="2"/>
        <v>33.020000000000003</v>
      </c>
      <c r="F44" s="18">
        <f t="shared" si="2"/>
        <v>19.88</v>
      </c>
      <c r="G44" s="18">
        <f t="shared" si="2"/>
        <v>4.54</v>
      </c>
      <c r="H44" s="18">
        <f t="shared" si="2"/>
        <v>3.89</v>
      </c>
      <c r="I44" s="18">
        <f t="shared" si="2"/>
        <v>3.01</v>
      </c>
      <c r="J44" s="18">
        <f t="shared" si="2"/>
        <v>1.72</v>
      </c>
      <c r="K44" s="18">
        <f t="shared" si="2"/>
        <v>1.66</v>
      </c>
      <c r="L44" s="18">
        <f t="shared" si="2"/>
        <v>2.2999999999999998</v>
      </c>
      <c r="M44" s="18">
        <f t="shared" si="2"/>
        <v>1.1499999999999999</v>
      </c>
      <c r="N44" s="19">
        <f t="shared" si="2"/>
        <v>0.2</v>
      </c>
      <c r="O44" s="17"/>
      <c r="P44" s="17"/>
    </row>
    <row r="45" spans="1:16" x14ac:dyDescent="0.2">
      <c r="A45" s="10" t="s">
        <v>1</v>
      </c>
      <c r="B45" s="18">
        <f t="shared" si="2"/>
        <v>4.6100000000000003</v>
      </c>
      <c r="C45" s="18">
        <f t="shared" si="2"/>
        <v>9.81</v>
      </c>
      <c r="D45" s="18">
        <f t="shared" si="2"/>
        <v>15.67</v>
      </c>
      <c r="E45" s="18">
        <f t="shared" si="2"/>
        <v>19.239999999999998</v>
      </c>
      <c r="F45" s="18">
        <f t="shared" si="2"/>
        <v>15.51</v>
      </c>
      <c r="G45" s="18">
        <f t="shared" si="2"/>
        <v>7.78</v>
      </c>
      <c r="H45" s="18">
        <f t="shared" si="2"/>
        <v>3.51</v>
      </c>
      <c r="I45" s="18">
        <f t="shared" si="2"/>
        <v>2.17</v>
      </c>
      <c r="J45" s="18">
        <f t="shared" si="2"/>
        <v>1.99</v>
      </c>
      <c r="K45" s="18">
        <f t="shared" si="2"/>
        <v>5.27</v>
      </c>
      <c r="L45" s="18">
        <f t="shared" si="2"/>
        <v>7.91</v>
      </c>
      <c r="M45" s="18">
        <f t="shared" si="2"/>
        <v>4.66</v>
      </c>
      <c r="N45" s="19">
        <f t="shared" si="2"/>
        <v>1.89</v>
      </c>
      <c r="O45" s="17"/>
      <c r="P45" s="17"/>
    </row>
    <row r="46" spans="1:16" x14ac:dyDescent="0.2">
      <c r="A46" s="10" t="s">
        <v>2</v>
      </c>
      <c r="B46" s="18">
        <f t="shared" si="2"/>
        <v>2.92</v>
      </c>
      <c r="C46" s="18">
        <f t="shared" si="2"/>
        <v>7.56</v>
      </c>
      <c r="D46" s="18">
        <f t="shared" si="2"/>
        <v>12.8</v>
      </c>
      <c r="E46" s="18">
        <f t="shared" si="2"/>
        <v>13.82</v>
      </c>
      <c r="F46" s="18">
        <f t="shared" si="2"/>
        <v>13</v>
      </c>
      <c r="G46" s="18">
        <f>ROUND(G18/$O18*100,2)</f>
        <v>10.37</v>
      </c>
      <c r="H46" s="18">
        <f t="shared" si="2"/>
        <v>6.62</v>
      </c>
      <c r="I46" s="18">
        <f t="shared" si="2"/>
        <v>3.74</v>
      </c>
      <c r="J46" s="18">
        <f t="shared" si="2"/>
        <v>2.2200000000000002</v>
      </c>
      <c r="K46" s="18">
        <f t="shared" si="2"/>
        <v>6.35</v>
      </c>
      <c r="L46" s="18">
        <f t="shared" si="2"/>
        <v>10.09</v>
      </c>
      <c r="M46" s="18">
        <f t="shared" si="2"/>
        <v>5.9</v>
      </c>
      <c r="N46" s="19">
        <f t="shared" si="2"/>
        <v>4.59</v>
      </c>
      <c r="O46" s="17"/>
      <c r="P46" s="17"/>
    </row>
    <row r="47" spans="1:16" x14ac:dyDescent="0.2">
      <c r="A47" s="10" t="s">
        <v>3</v>
      </c>
      <c r="B47" s="18">
        <f t="shared" si="2"/>
        <v>9.27</v>
      </c>
      <c r="C47" s="18">
        <f t="shared" si="2"/>
        <v>16.989999999999998</v>
      </c>
      <c r="D47" s="18">
        <f t="shared" si="2"/>
        <v>21.4</v>
      </c>
      <c r="E47" s="18">
        <f t="shared" si="2"/>
        <v>12.4</v>
      </c>
      <c r="F47" s="18">
        <f t="shared" si="2"/>
        <v>4.75</v>
      </c>
      <c r="G47" s="18">
        <f t="shared" si="2"/>
        <v>1.6</v>
      </c>
      <c r="H47" s="18">
        <f t="shared" si="2"/>
        <v>1.35</v>
      </c>
      <c r="I47" s="18">
        <f t="shared" si="2"/>
        <v>1.93</v>
      </c>
      <c r="J47" s="18">
        <f t="shared" si="2"/>
        <v>1.92</v>
      </c>
      <c r="K47" s="18">
        <f t="shared" si="2"/>
        <v>6.29</v>
      </c>
      <c r="L47" s="18">
        <f t="shared" si="2"/>
        <v>9.43</v>
      </c>
      <c r="M47" s="18">
        <f t="shared" si="2"/>
        <v>5.66</v>
      </c>
      <c r="N47" s="19">
        <f t="shared" si="2"/>
        <v>7.03</v>
      </c>
      <c r="O47" s="17"/>
      <c r="P47" s="17"/>
    </row>
    <row r="48" spans="1:16" x14ac:dyDescent="0.2">
      <c r="A48" s="10" t="s">
        <v>4</v>
      </c>
      <c r="B48" s="18">
        <f t="shared" si="2"/>
        <v>0.3</v>
      </c>
      <c r="C48" s="18">
        <f t="shared" si="2"/>
        <v>2.0699999999999998</v>
      </c>
      <c r="D48" s="18">
        <f t="shared" si="2"/>
        <v>6.09</v>
      </c>
      <c r="E48" s="18">
        <f t="shared" si="2"/>
        <v>11.11</v>
      </c>
      <c r="F48" s="18">
        <f t="shared" si="2"/>
        <v>16.8</v>
      </c>
      <c r="G48" s="18">
        <f t="shared" si="2"/>
        <v>22.55</v>
      </c>
      <c r="H48" s="18">
        <f t="shared" si="2"/>
        <v>19.89</v>
      </c>
      <c r="I48" s="18">
        <f t="shared" si="2"/>
        <v>8.6</v>
      </c>
      <c r="J48" s="18">
        <f t="shared" si="2"/>
        <v>2.68</v>
      </c>
      <c r="K48" s="18">
        <f t="shared" si="2"/>
        <v>2.66</v>
      </c>
      <c r="L48" s="18">
        <f t="shared" si="2"/>
        <v>3.22</v>
      </c>
      <c r="M48" s="18">
        <f t="shared" si="2"/>
        <v>2.3199999999999998</v>
      </c>
      <c r="N48" s="19">
        <f t="shared" si="2"/>
        <v>1.71</v>
      </c>
      <c r="O48" s="17"/>
      <c r="P48" s="17"/>
    </row>
    <row r="49" spans="1:16" ht="13.5" thickBot="1" x14ac:dyDescent="0.25">
      <c r="A49" s="10" t="s">
        <v>5</v>
      </c>
      <c r="B49" s="18">
        <f t="shared" si="2"/>
        <v>1.61</v>
      </c>
      <c r="C49" s="18">
        <f t="shared" si="2"/>
        <v>7.1</v>
      </c>
      <c r="D49" s="18">
        <f t="shared" si="2"/>
        <v>19.329999999999998</v>
      </c>
      <c r="E49" s="18">
        <f t="shared" si="2"/>
        <v>28.41</v>
      </c>
      <c r="F49" s="18">
        <f t="shared" si="2"/>
        <v>21.98</v>
      </c>
      <c r="G49" s="18">
        <f t="shared" si="2"/>
        <v>10.89</v>
      </c>
      <c r="H49" s="18">
        <f t="shared" si="2"/>
        <v>4.59</v>
      </c>
      <c r="I49" s="18">
        <f t="shared" si="2"/>
        <v>2.52</v>
      </c>
      <c r="J49" s="18">
        <f t="shared" si="2"/>
        <v>0.98</v>
      </c>
      <c r="K49" s="18">
        <f t="shared" si="2"/>
        <v>0.97</v>
      </c>
      <c r="L49" s="18">
        <f t="shared" si="2"/>
        <v>0.75</v>
      </c>
      <c r="M49" s="18">
        <f t="shared" si="2"/>
        <v>0.44</v>
      </c>
      <c r="N49" s="19">
        <f t="shared" si="2"/>
        <v>0.43</v>
      </c>
      <c r="O49" s="17"/>
      <c r="P49" s="17"/>
    </row>
    <row r="50" spans="1:16" x14ac:dyDescent="0.2">
      <c r="A50" s="11" t="s">
        <v>6</v>
      </c>
      <c r="B50" s="20">
        <f t="shared" si="2"/>
        <v>3.03</v>
      </c>
      <c r="C50" s="20">
        <f t="shared" si="2"/>
        <v>7.77</v>
      </c>
      <c r="D50" s="20">
        <f t="shared" si="2"/>
        <v>14.59</v>
      </c>
      <c r="E50" s="20">
        <f t="shared" si="2"/>
        <v>18.440000000000001</v>
      </c>
      <c r="F50" s="20">
        <f t="shared" si="2"/>
        <v>15.9</v>
      </c>
      <c r="G50" s="20">
        <f t="shared" si="2"/>
        <v>10.7</v>
      </c>
      <c r="H50" s="20">
        <f t="shared" si="2"/>
        <v>6.57</v>
      </c>
      <c r="I50" s="20">
        <f t="shared" si="2"/>
        <v>3.51</v>
      </c>
      <c r="J50" s="20">
        <f t="shared" si="2"/>
        <v>1.93</v>
      </c>
      <c r="K50" s="20">
        <f t="shared" si="2"/>
        <v>4.43</v>
      </c>
      <c r="L50" s="20">
        <f t="shared" si="2"/>
        <v>6.6</v>
      </c>
      <c r="M50" s="20">
        <f t="shared" si="2"/>
        <v>3.92</v>
      </c>
      <c r="N50" s="21">
        <f t="shared" si="2"/>
        <v>2.6</v>
      </c>
      <c r="O50" s="17"/>
      <c r="P50" s="17"/>
    </row>
    <row r="51" spans="1:16" ht="20.100000000000001" customHeight="1" x14ac:dyDescent="0.2">
      <c r="A51" s="5" t="s">
        <v>7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9"/>
      <c r="O51" s="17"/>
      <c r="P51" s="17"/>
    </row>
    <row r="52" spans="1:16" x14ac:dyDescent="0.2">
      <c r="A52" s="10" t="s">
        <v>8</v>
      </c>
      <c r="B52" s="18">
        <f t="shared" ref="B52:N54" si="3">ROUND(B24/$O24*100,2)</f>
        <v>2.83</v>
      </c>
      <c r="C52" s="18">
        <f t="shared" si="3"/>
        <v>6.95</v>
      </c>
      <c r="D52" s="18">
        <f t="shared" si="3"/>
        <v>12.49</v>
      </c>
      <c r="E52" s="18">
        <f t="shared" si="3"/>
        <v>17.16</v>
      </c>
      <c r="F52" s="18">
        <f t="shared" si="3"/>
        <v>17.329999999999998</v>
      </c>
      <c r="G52" s="18">
        <f t="shared" si="3"/>
        <v>12.82</v>
      </c>
      <c r="H52" s="18">
        <f t="shared" si="3"/>
        <v>7.93</v>
      </c>
      <c r="I52" s="18">
        <f t="shared" si="3"/>
        <v>3.58</v>
      </c>
      <c r="J52" s="18">
        <f t="shared" si="3"/>
        <v>1.23</v>
      </c>
      <c r="K52" s="18">
        <f t="shared" si="3"/>
        <v>2.84</v>
      </c>
      <c r="L52" s="18">
        <f t="shared" si="3"/>
        <v>6.47</v>
      </c>
      <c r="M52" s="18">
        <f t="shared" si="3"/>
        <v>4.9800000000000004</v>
      </c>
      <c r="N52" s="19">
        <f t="shared" si="3"/>
        <v>3.39</v>
      </c>
      <c r="O52" s="17"/>
      <c r="P52" s="17"/>
    </row>
    <row r="53" spans="1:16" x14ac:dyDescent="0.2">
      <c r="A53" s="10" t="s">
        <v>9</v>
      </c>
      <c r="B53" s="18">
        <f t="shared" si="3"/>
        <v>3.78</v>
      </c>
      <c r="C53" s="18">
        <f t="shared" si="3"/>
        <v>10.1</v>
      </c>
      <c r="D53" s="18">
        <f t="shared" si="3"/>
        <v>20.21</v>
      </c>
      <c r="E53" s="18">
        <f t="shared" si="3"/>
        <v>23.77</v>
      </c>
      <c r="F53" s="18">
        <f t="shared" si="3"/>
        <v>15.63</v>
      </c>
      <c r="G53" s="18">
        <f t="shared" si="3"/>
        <v>7.15</v>
      </c>
      <c r="H53" s="18">
        <f t="shared" si="3"/>
        <v>3.14</v>
      </c>
      <c r="I53" s="18">
        <f t="shared" si="3"/>
        <v>1.94</v>
      </c>
      <c r="J53" s="18">
        <f t="shared" si="3"/>
        <v>1.47</v>
      </c>
      <c r="K53" s="18">
        <f t="shared" si="3"/>
        <v>5.1100000000000003</v>
      </c>
      <c r="L53" s="18">
        <f t="shared" si="3"/>
        <v>5.48</v>
      </c>
      <c r="M53" s="18">
        <f t="shared" si="3"/>
        <v>1.21</v>
      </c>
      <c r="N53" s="19">
        <f t="shared" si="3"/>
        <v>1</v>
      </c>
      <c r="O53" s="17"/>
      <c r="P53" s="17"/>
    </row>
    <row r="54" spans="1:16" ht="13.5" thickBot="1" x14ac:dyDescent="0.25">
      <c r="A54" s="13" t="s">
        <v>10</v>
      </c>
      <c r="B54" s="22">
        <f t="shared" si="3"/>
        <v>2.95</v>
      </c>
      <c r="C54" s="22">
        <f t="shared" si="3"/>
        <v>8.33</v>
      </c>
      <c r="D54" s="22">
        <f t="shared" si="3"/>
        <v>16.61</v>
      </c>
      <c r="E54" s="22">
        <f t="shared" si="3"/>
        <v>16.97</v>
      </c>
      <c r="F54" s="22">
        <f t="shared" si="3"/>
        <v>9.4499999999999993</v>
      </c>
      <c r="G54" s="22">
        <f t="shared" si="3"/>
        <v>5.63</v>
      </c>
      <c r="H54" s="22">
        <f t="shared" si="3"/>
        <v>4.95</v>
      </c>
      <c r="I54" s="22">
        <f t="shared" si="3"/>
        <v>5.42</v>
      </c>
      <c r="J54" s="22">
        <f t="shared" si="3"/>
        <v>5.95</v>
      </c>
      <c r="K54" s="22">
        <f t="shared" si="3"/>
        <v>11.05</v>
      </c>
      <c r="L54" s="22">
        <f t="shared" si="3"/>
        <v>8.85</v>
      </c>
      <c r="M54" s="22">
        <f t="shared" si="3"/>
        <v>2.71</v>
      </c>
      <c r="N54" s="23">
        <f t="shared" si="3"/>
        <v>1.1200000000000001</v>
      </c>
      <c r="O54" s="17"/>
      <c r="P54" s="17"/>
    </row>
    <row r="55" spans="1:16" x14ac:dyDescent="0.2"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</row>
    <row r="56" spans="1:16" ht="13.5" thickBot="1" x14ac:dyDescent="0.25"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</row>
    <row r="57" spans="1:16" x14ac:dyDescent="0.2">
      <c r="A57" s="11"/>
      <c r="B57" s="45" t="s">
        <v>37</v>
      </c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6"/>
      <c r="O57" s="17" t="s">
        <v>26</v>
      </c>
      <c r="P57" s="17"/>
    </row>
    <row r="58" spans="1:16" x14ac:dyDescent="0.2">
      <c r="A58" s="10"/>
      <c r="B58" s="6" t="s">
        <v>11</v>
      </c>
      <c r="C58" s="6" t="s">
        <v>12</v>
      </c>
      <c r="D58" s="6" t="s">
        <v>13</v>
      </c>
      <c r="E58" s="6" t="s">
        <v>14</v>
      </c>
      <c r="F58" s="6" t="s">
        <v>15</v>
      </c>
      <c r="G58" s="6" t="s">
        <v>16</v>
      </c>
      <c r="H58" s="6" t="s">
        <v>17</v>
      </c>
      <c r="I58" s="6" t="s">
        <v>18</v>
      </c>
      <c r="J58" s="6" t="s">
        <v>19</v>
      </c>
      <c r="K58" s="6" t="s">
        <v>20</v>
      </c>
      <c r="L58" s="6" t="s">
        <v>21</v>
      </c>
      <c r="M58" s="6" t="s">
        <v>22</v>
      </c>
      <c r="N58" s="14" t="s">
        <v>23</v>
      </c>
      <c r="O58" s="17"/>
      <c r="P58" s="17"/>
    </row>
    <row r="59" spans="1:16" x14ac:dyDescent="0.2">
      <c r="A59" s="10" t="s">
        <v>0</v>
      </c>
      <c r="B59" s="18">
        <f>B44-B32</f>
        <v>-0.93000000000000016</v>
      </c>
      <c r="C59" s="18">
        <f t="shared" ref="C59:N65" si="4">C44-C32</f>
        <v>-1.4300000000000006</v>
      </c>
      <c r="D59" s="18">
        <f t="shared" si="4"/>
        <v>-0.76999999999999957</v>
      </c>
      <c r="E59" s="18">
        <f t="shared" si="4"/>
        <v>6.3200000000000038</v>
      </c>
      <c r="F59" s="18">
        <f t="shared" si="4"/>
        <v>-0.74000000000000199</v>
      </c>
      <c r="G59" s="18">
        <f t="shared" si="4"/>
        <v>-3.3499999999999996</v>
      </c>
      <c r="H59" s="18">
        <f t="shared" si="4"/>
        <v>0.30000000000000027</v>
      </c>
      <c r="I59" s="18">
        <f t="shared" si="4"/>
        <v>-0.82000000000000028</v>
      </c>
      <c r="J59" s="18">
        <f t="shared" si="4"/>
        <v>2.0000000000000018E-2</v>
      </c>
      <c r="K59" s="18">
        <f t="shared" si="4"/>
        <v>7.9999999999999849E-2</v>
      </c>
      <c r="L59" s="18">
        <f t="shared" si="4"/>
        <v>0.73999999999999977</v>
      </c>
      <c r="M59" s="18">
        <f t="shared" si="4"/>
        <v>0.57999999999999996</v>
      </c>
      <c r="N59" s="19">
        <f t="shared" si="4"/>
        <v>0</v>
      </c>
      <c r="O59" s="17"/>
      <c r="P59" s="17"/>
    </row>
    <row r="60" spans="1:16" x14ac:dyDescent="0.2">
      <c r="A60" s="10" t="s">
        <v>1</v>
      </c>
      <c r="B60" s="18">
        <f t="shared" ref="B60:B65" si="5">B45-B33</f>
        <v>-2.1899999999999995</v>
      </c>
      <c r="C60" s="18">
        <f t="shared" si="4"/>
        <v>-2.5</v>
      </c>
      <c r="D60" s="18">
        <f t="shared" si="4"/>
        <v>-1.4300000000000015</v>
      </c>
      <c r="E60" s="18">
        <f t="shared" si="4"/>
        <v>1.129999999999999</v>
      </c>
      <c r="F60" s="18">
        <f t="shared" si="4"/>
        <v>3.379999999999999</v>
      </c>
      <c r="G60" s="18">
        <f t="shared" si="4"/>
        <v>2.3600000000000003</v>
      </c>
      <c r="H60" s="18">
        <f t="shared" si="4"/>
        <v>0.25</v>
      </c>
      <c r="I60" s="18">
        <f t="shared" si="4"/>
        <v>-0.91000000000000014</v>
      </c>
      <c r="J60" s="18">
        <f t="shared" si="4"/>
        <v>-0.67000000000000015</v>
      </c>
      <c r="K60" s="18">
        <f t="shared" si="4"/>
        <v>-1.3900000000000006</v>
      </c>
      <c r="L60" s="18">
        <f t="shared" si="4"/>
        <v>8.9999999999999858E-2</v>
      </c>
      <c r="M60" s="18">
        <f t="shared" si="4"/>
        <v>1.3800000000000003</v>
      </c>
      <c r="N60" s="19">
        <f t="shared" si="4"/>
        <v>0.5199999999999998</v>
      </c>
      <c r="O60" s="17"/>
      <c r="P60" s="17"/>
    </row>
    <row r="61" spans="1:16" x14ac:dyDescent="0.2">
      <c r="A61" s="10" t="s">
        <v>2</v>
      </c>
      <c r="B61" s="18">
        <f t="shared" si="5"/>
        <v>-0.82000000000000028</v>
      </c>
      <c r="C61" s="18">
        <f t="shared" si="4"/>
        <v>-1.2000000000000002</v>
      </c>
      <c r="D61" s="18">
        <f t="shared" si="4"/>
        <v>-1.2799999999999994</v>
      </c>
      <c r="E61" s="18">
        <f t="shared" si="4"/>
        <v>-0.98000000000000043</v>
      </c>
      <c r="F61" s="18">
        <f t="shared" si="4"/>
        <v>0.24000000000000021</v>
      </c>
      <c r="G61" s="18">
        <f t="shared" si="4"/>
        <v>1.4099999999999984</v>
      </c>
      <c r="H61" s="18">
        <f t="shared" si="4"/>
        <v>1.2199999999999998</v>
      </c>
      <c r="I61" s="18">
        <f t="shared" si="4"/>
        <v>0.77</v>
      </c>
      <c r="J61" s="18">
        <f t="shared" si="4"/>
        <v>-0.21999999999999975</v>
      </c>
      <c r="K61" s="18">
        <f t="shared" si="4"/>
        <v>-1.3800000000000008</v>
      </c>
      <c r="L61" s="18">
        <f t="shared" si="4"/>
        <v>0.23000000000000043</v>
      </c>
      <c r="M61" s="18">
        <f t="shared" si="4"/>
        <v>1.04</v>
      </c>
      <c r="N61" s="19">
        <f t="shared" si="4"/>
        <v>0.96</v>
      </c>
      <c r="O61" s="17"/>
      <c r="P61" s="17"/>
    </row>
    <row r="62" spans="1:16" x14ac:dyDescent="0.2">
      <c r="A62" s="10" t="s">
        <v>3</v>
      </c>
      <c r="B62" s="18">
        <f t="shared" si="5"/>
        <v>-0.50999999999999979</v>
      </c>
      <c r="C62" s="18">
        <f t="shared" si="4"/>
        <v>-1.0800000000000018</v>
      </c>
      <c r="D62" s="18">
        <f t="shared" si="4"/>
        <v>-0.15000000000000213</v>
      </c>
      <c r="E62" s="18">
        <f t="shared" si="4"/>
        <v>1.1799999999999997</v>
      </c>
      <c r="F62" s="18">
        <f t="shared" si="4"/>
        <v>0.46999999999999975</v>
      </c>
      <c r="G62" s="18">
        <f t="shared" si="4"/>
        <v>-0.66999999999999993</v>
      </c>
      <c r="H62" s="18">
        <f t="shared" si="4"/>
        <v>0.16000000000000014</v>
      </c>
      <c r="I62" s="18">
        <f t="shared" si="4"/>
        <v>0.40999999999999992</v>
      </c>
      <c r="J62" s="18">
        <f>J47-J35</f>
        <v>0.12999999999999989</v>
      </c>
      <c r="K62" s="18">
        <f t="shared" si="4"/>
        <v>-1.04</v>
      </c>
      <c r="L62" s="18">
        <f t="shared" si="4"/>
        <v>0.12999999999999901</v>
      </c>
      <c r="M62" s="18">
        <f t="shared" si="4"/>
        <v>0.39000000000000057</v>
      </c>
      <c r="N62" s="19">
        <f t="shared" si="4"/>
        <v>0.58999999999999986</v>
      </c>
      <c r="O62" s="17"/>
      <c r="P62" s="17"/>
    </row>
    <row r="63" spans="1:16" x14ac:dyDescent="0.2">
      <c r="A63" s="10" t="s">
        <v>4</v>
      </c>
      <c r="B63" s="18">
        <f t="shared" si="5"/>
        <v>-0.16000000000000003</v>
      </c>
      <c r="C63" s="18">
        <f t="shared" si="4"/>
        <v>0.16999999999999993</v>
      </c>
      <c r="D63" s="18">
        <f t="shared" si="4"/>
        <v>-0.28000000000000025</v>
      </c>
      <c r="E63" s="18">
        <f t="shared" si="4"/>
        <v>-1.5200000000000014</v>
      </c>
      <c r="F63" s="18">
        <f t="shared" si="4"/>
        <v>-3.4299999999999997</v>
      </c>
      <c r="G63" s="18">
        <f t="shared" si="4"/>
        <v>-1.8999999999999986</v>
      </c>
      <c r="H63" s="18">
        <f t="shared" si="4"/>
        <v>3.8500000000000014</v>
      </c>
      <c r="I63" s="18">
        <f t="shared" si="4"/>
        <v>2.5599999999999996</v>
      </c>
      <c r="J63" s="18">
        <f t="shared" si="4"/>
        <v>0.64000000000000012</v>
      </c>
      <c r="K63" s="18">
        <f t="shared" si="4"/>
        <v>0.20999999999999996</v>
      </c>
      <c r="L63" s="18">
        <f t="shared" si="4"/>
        <v>-0.27</v>
      </c>
      <c r="M63" s="18">
        <f t="shared" si="4"/>
        <v>-0.17000000000000037</v>
      </c>
      <c r="N63" s="19">
        <f t="shared" si="4"/>
        <v>0.30000000000000004</v>
      </c>
      <c r="O63" s="17"/>
      <c r="P63" s="17"/>
    </row>
    <row r="64" spans="1:16" ht="13.5" thickBot="1" x14ac:dyDescent="0.25">
      <c r="A64" s="10" t="s">
        <v>5</v>
      </c>
      <c r="B64" s="18">
        <f t="shared" si="5"/>
        <v>0.8</v>
      </c>
      <c r="C64" s="18">
        <f t="shared" si="4"/>
        <v>2.96</v>
      </c>
      <c r="D64" s="18">
        <f t="shared" si="4"/>
        <v>6.0299999999999976</v>
      </c>
      <c r="E64" s="18">
        <f t="shared" si="4"/>
        <v>4.4200000000000017</v>
      </c>
      <c r="F64" s="18">
        <f t="shared" si="4"/>
        <v>-3.5599999999999987</v>
      </c>
      <c r="G64" s="18">
        <f t="shared" si="4"/>
        <v>-5.5599999999999987</v>
      </c>
      <c r="H64" s="18">
        <f t="shared" si="4"/>
        <v>-3.4600000000000009</v>
      </c>
      <c r="I64" s="18">
        <f t="shared" si="4"/>
        <v>-0.9700000000000002</v>
      </c>
      <c r="J64" s="18">
        <f t="shared" si="4"/>
        <v>-0.28000000000000003</v>
      </c>
      <c r="K64" s="18">
        <f t="shared" si="4"/>
        <v>-0.12000000000000011</v>
      </c>
      <c r="L64" s="18">
        <f t="shared" si="4"/>
        <v>-6.9999999999999951E-2</v>
      </c>
      <c r="M64" s="18">
        <f t="shared" si="4"/>
        <v>-0.13999999999999996</v>
      </c>
      <c r="N64" s="19">
        <f t="shared" si="4"/>
        <v>-0.06</v>
      </c>
      <c r="O64" s="17"/>
      <c r="P64" s="17"/>
    </row>
    <row r="65" spans="1:16" x14ac:dyDescent="0.2">
      <c r="A65" s="11" t="s">
        <v>6</v>
      </c>
      <c r="B65" s="20">
        <f t="shared" si="5"/>
        <v>-0.76000000000000023</v>
      </c>
      <c r="C65" s="20">
        <f t="shared" si="4"/>
        <v>-0.51999999999999957</v>
      </c>
      <c r="D65" s="20">
        <f t="shared" si="4"/>
        <v>0.25999999999999979</v>
      </c>
      <c r="E65" s="20">
        <f t="shared" si="4"/>
        <v>0.67999999999999972</v>
      </c>
      <c r="F65" s="20">
        <f t="shared" si="4"/>
        <v>-0.24000000000000021</v>
      </c>
      <c r="G65" s="20">
        <f t="shared" si="4"/>
        <v>-0.29000000000000092</v>
      </c>
      <c r="H65" s="20">
        <f t="shared" si="4"/>
        <v>0.26000000000000068</v>
      </c>
      <c r="I65" s="20">
        <f t="shared" si="4"/>
        <v>8.9999999999999858E-2</v>
      </c>
      <c r="J65" s="20">
        <f t="shared" si="4"/>
        <v>-0.2300000000000002</v>
      </c>
      <c r="K65" s="20">
        <f t="shared" si="4"/>
        <v>-0.8100000000000005</v>
      </c>
      <c r="L65" s="20">
        <f t="shared" si="4"/>
        <v>0.20999999999999996</v>
      </c>
      <c r="M65" s="20">
        <f t="shared" si="4"/>
        <v>0.79999999999999982</v>
      </c>
      <c r="N65" s="21">
        <f t="shared" si="4"/>
        <v>0.55000000000000027</v>
      </c>
      <c r="O65" s="17"/>
      <c r="P65" s="17"/>
    </row>
    <row r="66" spans="1:16" ht="20.100000000000001" customHeight="1" x14ac:dyDescent="0.2">
      <c r="A66" s="5" t="s">
        <v>7</v>
      </c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9"/>
      <c r="O66" s="17"/>
      <c r="P66" s="17"/>
    </row>
    <row r="67" spans="1:16" x14ac:dyDescent="0.2">
      <c r="A67" s="10" t="s">
        <v>8</v>
      </c>
      <c r="B67" s="18">
        <f t="shared" ref="B67:N69" si="6">B52-B40</f>
        <v>-0.79</v>
      </c>
      <c r="C67" s="18">
        <f t="shared" si="6"/>
        <v>-0.55999999999999961</v>
      </c>
      <c r="D67" s="18">
        <f t="shared" si="6"/>
        <v>-0.25</v>
      </c>
      <c r="E67" s="18">
        <f t="shared" si="6"/>
        <v>0.41000000000000014</v>
      </c>
      <c r="F67" s="18">
        <f t="shared" si="6"/>
        <v>-9.0000000000003411E-2</v>
      </c>
      <c r="G67" s="18">
        <f t="shared" si="6"/>
        <v>-0.60999999999999943</v>
      </c>
      <c r="H67" s="18">
        <f t="shared" si="6"/>
        <v>0.41999999999999993</v>
      </c>
      <c r="I67" s="18">
        <f t="shared" si="6"/>
        <v>0.5</v>
      </c>
      <c r="J67" s="18">
        <f t="shared" si="6"/>
        <v>-3.0000000000000027E-2</v>
      </c>
      <c r="K67" s="18">
        <f t="shared" si="6"/>
        <v>-0.79</v>
      </c>
      <c r="L67" s="18">
        <f t="shared" si="6"/>
        <v>-0.12000000000000011</v>
      </c>
      <c r="M67" s="18">
        <f t="shared" si="6"/>
        <v>1.1500000000000004</v>
      </c>
      <c r="N67" s="19">
        <f t="shared" si="6"/>
        <v>0.76000000000000023</v>
      </c>
      <c r="O67" s="17"/>
      <c r="P67" s="17"/>
    </row>
    <row r="68" spans="1:16" x14ac:dyDescent="0.2">
      <c r="A68" s="10" t="s">
        <v>9</v>
      </c>
      <c r="B68" s="18">
        <f t="shared" si="6"/>
        <v>-0.94</v>
      </c>
      <c r="C68" s="18">
        <f t="shared" si="6"/>
        <v>-0.66999999999999993</v>
      </c>
      <c r="D68" s="18">
        <f t="shared" si="6"/>
        <v>1.7800000000000011</v>
      </c>
      <c r="E68" s="18">
        <f t="shared" si="6"/>
        <v>1.5700000000000003</v>
      </c>
      <c r="F68" s="18">
        <f t="shared" si="6"/>
        <v>3.0000000000001137E-2</v>
      </c>
      <c r="G68" s="18">
        <f t="shared" si="6"/>
        <v>0.57000000000000028</v>
      </c>
      <c r="H68" s="18">
        <f t="shared" si="6"/>
        <v>-0.43999999999999995</v>
      </c>
      <c r="I68" s="18">
        <f t="shared" si="6"/>
        <v>-1.2000000000000002</v>
      </c>
      <c r="J68" s="18">
        <f t="shared" si="6"/>
        <v>-0.8899999999999999</v>
      </c>
      <c r="K68" s="18">
        <f t="shared" si="6"/>
        <v>-1.1999999999999993</v>
      </c>
      <c r="L68" s="18">
        <f t="shared" si="6"/>
        <v>1</v>
      </c>
      <c r="M68" s="18">
        <f t="shared" si="6"/>
        <v>0.18999999999999995</v>
      </c>
      <c r="N68" s="19">
        <f t="shared" si="6"/>
        <v>0.18999999999999995</v>
      </c>
      <c r="O68" s="17"/>
      <c r="P68" s="17"/>
    </row>
    <row r="69" spans="1:16" ht="13.5" thickBot="1" x14ac:dyDescent="0.25">
      <c r="A69" s="13" t="s">
        <v>10</v>
      </c>
      <c r="B69" s="22">
        <f t="shared" si="6"/>
        <v>-0.2799999999999998</v>
      </c>
      <c r="C69" s="22">
        <f t="shared" si="6"/>
        <v>1.9999999999999574E-2</v>
      </c>
      <c r="D69" s="22">
        <f t="shared" si="6"/>
        <v>0.78999999999999915</v>
      </c>
      <c r="E69" s="22">
        <f t="shared" si="6"/>
        <v>1.0299999999999994</v>
      </c>
      <c r="F69" s="22">
        <f t="shared" si="6"/>
        <v>-1.4100000000000001</v>
      </c>
      <c r="G69" s="22">
        <f t="shared" si="6"/>
        <v>-0.28000000000000025</v>
      </c>
      <c r="H69" s="22">
        <f t="shared" si="6"/>
        <v>0.3100000000000005</v>
      </c>
      <c r="I69" s="22">
        <f t="shared" si="6"/>
        <v>-2.0000000000000462E-2</v>
      </c>
      <c r="J69" s="22">
        <f t="shared" si="6"/>
        <v>-0.24000000000000021</v>
      </c>
      <c r="K69" s="22">
        <f t="shared" si="6"/>
        <v>-0.29999999999999893</v>
      </c>
      <c r="L69" s="22">
        <f t="shared" si="6"/>
        <v>0.52999999999999936</v>
      </c>
      <c r="M69" s="22">
        <f t="shared" si="6"/>
        <v>-0.14999999999999991</v>
      </c>
      <c r="N69" s="23">
        <f t="shared" si="6"/>
        <v>-9.9999999999997868E-3</v>
      </c>
      <c r="O69" s="17"/>
      <c r="P69" s="17"/>
    </row>
    <row r="70" spans="1:16" ht="13.5" thickBot="1" x14ac:dyDescent="0.25"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</row>
    <row r="71" spans="1:16" x14ac:dyDescent="0.2">
      <c r="A71" s="42" t="s">
        <v>25</v>
      </c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8"/>
      <c r="O71" s="17"/>
      <c r="P71" s="17"/>
    </row>
    <row r="72" spans="1:16" x14ac:dyDescent="0.2">
      <c r="A72" s="10"/>
      <c r="B72" s="6" t="s">
        <v>11</v>
      </c>
      <c r="C72" s="6" t="s">
        <v>12</v>
      </c>
      <c r="D72" s="6" t="s">
        <v>13</v>
      </c>
      <c r="E72" s="6" t="s">
        <v>14</v>
      </c>
      <c r="F72" s="6" t="s">
        <v>15</v>
      </c>
      <c r="G72" s="6" t="s">
        <v>16</v>
      </c>
      <c r="H72" s="6" t="s">
        <v>17</v>
      </c>
      <c r="I72" s="6" t="s">
        <v>18</v>
      </c>
      <c r="J72" s="6" t="s">
        <v>19</v>
      </c>
      <c r="K72" s="6" t="s">
        <v>20</v>
      </c>
      <c r="L72" s="6" t="s">
        <v>21</v>
      </c>
      <c r="M72" s="6" t="s">
        <v>22</v>
      </c>
      <c r="N72" s="14" t="s">
        <v>23</v>
      </c>
      <c r="O72" s="17"/>
      <c r="P72" s="17"/>
    </row>
    <row r="73" spans="1:16" ht="13.5" thickBot="1" x14ac:dyDescent="0.25">
      <c r="A73" s="26" t="s">
        <v>32</v>
      </c>
      <c r="B73" s="24">
        <f>B10/$O$10</f>
        <v>3.7930232441498478E-2</v>
      </c>
      <c r="C73" s="24">
        <f t="shared" ref="C73:N73" si="7">C10/$O$10</f>
        <v>8.2924761108037259E-2</v>
      </c>
      <c r="D73" s="24">
        <f t="shared" si="7"/>
        <v>0.14332233107593173</v>
      </c>
      <c r="E73" s="24">
        <f t="shared" si="7"/>
        <v>0.17760596236481246</v>
      </c>
      <c r="F73" s="24">
        <f>F10/$O$10</f>
        <v>0.16143020883892631</v>
      </c>
      <c r="G73" s="24">
        <f t="shared" si="7"/>
        <v>0.10989098871323408</v>
      </c>
      <c r="H73" s="24">
        <f t="shared" si="7"/>
        <v>6.3081245606258954E-2</v>
      </c>
      <c r="I73" s="24">
        <f t="shared" si="7"/>
        <v>3.4168153224506809E-2</v>
      </c>
      <c r="J73" s="24">
        <f t="shared" si="7"/>
        <v>2.1635621122584915E-2</v>
      </c>
      <c r="K73" s="24">
        <f t="shared" si="7"/>
        <v>5.2402347595541125E-2</v>
      </c>
      <c r="L73" s="24">
        <f t="shared" si="7"/>
        <v>6.3931973734129607E-2</v>
      </c>
      <c r="M73" s="24">
        <f t="shared" si="7"/>
        <v>3.1192605300181121E-2</v>
      </c>
      <c r="N73" s="25">
        <f t="shared" si="7"/>
        <v>2.048356887435715E-2</v>
      </c>
      <c r="O73" s="17"/>
      <c r="P73" s="17"/>
    </row>
    <row r="74" spans="1:16" ht="13.5" thickBot="1" x14ac:dyDescent="0.25">
      <c r="A74" s="26" t="s">
        <v>34</v>
      </c>
      <c r="B74" s="27">
        <f>B22/$O$22</f>
        <v>3.0316612715332307E-2</v>
      </c>
      <c r="C74" s="27">
        <f t="shared" ref="C74:N74" si="8">C22/$O$22</f>
        <v>7.7672410896192132E-2</v>
      </c>
      <c r="D74" s="27">
        <f t="shared" si="8"/>
        <v>0.14588056799457014</v>
      </c>
      <c r="E74" s="27">
        <f t="shared" si="8"/>
        <v>0.18440268182084479</v>
      </c>
      <c r="F74" s="27">
        <f t="shared" si="8"/>
        <v>0.15901007738336259</v>
      </c>
      <c r="G74" s="27">
        <f>G22/$O$22</f>
        <v>0.10702938251573882</v>
      </c>
      <c r="H74" s="27">
        <f t="shared" si="8"/>
        <v>6.5693082113101819E-2</v>
      </c>
      <c r="I74" s="27">
        <f t="shared" si="8"/>
        <v>3.5084967132030284E-2</v>
      </c>
      <c r="J74" s="27">
        <f t="shared" si="8"/>
        <v>1.9318836821264344E-2</v>
      </c>
      <c r="K74" s="27">
        <f t="shared" si="8"/>
        <v>4.4288132398089604E-2</v>
      </c>
      <c r="L74" s="27">
        <f t="shared" si="8"/>
        <v>6.6042345138452849E-2</v>
      </c>
      <c r="M74" s="27">
        <f t="shared" si="8"/>
        <v>3.9216061908881834E-2</v>
      </c>
      <c r="N74" s="28">
        <f t="shared" si="8"/>
        <v>2.6044841162138472E-2</v>
      </c>
      <c r="O74" s="17"/>
      <c r="P74" s="17"/>
    </row>
    <row r="75" spans="1:16" x14ac:dyDescent="0.2"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</row>
    <row r="76" spans="1:16" x14ac:dyDescent="0.2"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</row>
    <row r="77" spans="1:16" x14ac:dyDescent="0.2"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</row>
    <row r="78" spans="1:16" x14ac:dyDescent="0.2"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</row>
    <row r="79" spans="1:16" x14ac:dyDescent="0.2"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</row>
    <row r="80" spans="1:16" x14ac:dyDescent="0.2"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</row>
    <row r="81" spans="2:19" x14ac:dyDescent="0.2"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S81" s="4" t="s">
        <v>27</v>
      </c>
    </row>
    <row r="82" spans="2:19" x14ac:dyDescent="0.2"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</row>
    <row r="83" spans="2:19" x14ac:dyDescent="0.2"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</row>
    <row r="84" spans="2:19" x14ac:dyDescent="0.2"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</row>
    <row r="85" spans="2:19" x14ac:dyDescent="0.2"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</row>
    <row r="86" spans="2:19" x14ac:dyDescent="0.2"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</row>
    <row r="119" spans="2:14" x14ac:dyDescent="0.2"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</row>
  </sheetData>
  <mergeCells count="4">
    <mergeCell ref="A1:O1"/>
    <mergeCell ref="B29:N29"/>
    <mergeCell ref="B57:N57"/>
    <mergeCell ref="A71:N71"/>
  </mergeCells>
  <phoneticPr fontId="0" type="noConversion"/>
  <printOptions horizontalCentered="1" verticalCentered="1"/>
  <pageMargins left="0.39370078740157483" right="0.39370078740157483" top="0.19685039370078741" bottom="0.19685039370078741" header="0" footer="0.19685039370078741"/>
  <pageSetup paperSize="9" scale="36" orientation="landscape" r:id="rId1"/>
  <headerFooter alignWithMargins="0">
    <oddFooter>&amp;R&amp;7J:\EXEC\EACDM\KEYDATA\2006\&amp;F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ktd_mfd</vt:lpstr>
      <vt:lpstr>ktd_mfd!Print_Area</vt:lpstr>
    </vt:vector>
  </TitlesOfParts>
  <Company>Australian Wool Testing Authority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WPFC Stats</dc:title>
  <dc:creator>John Billing</dc:creator>
  <cp:lastModifiedBy>Tim Steere</cp:lastModifiedBy>
  <cp:lastPrinted>2013-01-10T01:18:06Z</cp:lastPrinted>
  <dcterms:created xsi:type="dcterms:W3CDTF">2002-09-04T03:35:31Z</dcterms:created>
  <dcterms:modified xsi:type="dcterms:W3CDTF">2015-06-01T06:05:53Z</dcterms:modified>
</cp:coreProperties>
</file>